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330"/>
  </bookViews>
  <sheets>
    <sheet name="01.10.2024" sheetId="7" r:id="rId1"/>
  </sheets>
  <definedNames>
    <definedName name="_xlnm._FilterDatabase" localSheetId="0" hidden="1">'01.10.2024'!$A$8:$D$401</definedName>
    <definedName name="_xlnm.Print_Titles" localSheetId="0">'01.10.2024'!$8:$8</definedName>
    <definedName name="_xlnm.Sheet_Title" localSheetId="0">"Документ"</definedName>
  </definedNames>
  <calcPr calcId="145621" fullPrecision="0"/>
</workbook>
</file>

<file path=xl/calcChain.xml><?xml version="1.0" encoding="utf-8"?>
<calcChain xmlns="http://schemas.openxmlformats.org/spreadsheetml/2006/main">
  <c r="C14" i="7" l="1"/>
  <c r="D14" i="7"/>
  <c r="D393" i="7" l="1"/>
  <c r="C393" i="7"/>
  <c r="C392" i="7" s="1"/>
  <c r="E392" i="7" s="1"/>
  <c r="E393" i="7" l="1"/>
  <c r="D383" i="7"/>
  <c r="D384" i="7"/>
  <c r="D385" i="7"/>
  <c r="C383" i="7"/>
  <c r="C384" i="7"/>
  <c r="C385" i="7"/>
  <c r="D364" i="7"/>
  <c r="D365" i="7"/>
  <c r="D366" i="7"/>
  <c r="C364" i="7"/>
  <c r="C365" i="7"/>
  <c r="C366" i="7"/>
  <c r="F381" i="7"/>
  <c r="E381" i="7"/>
  <c r="F380" i="7"/>
  <c r="E380" i="7"/>
  <c r="E379" i="7"/>
  <c r="D378" i="7"/>
  <c r="D377" i="7" s="1"/>
  <c r="C378" i="7"/>
  <c r="C377" i="7" s="1"/>
  <c r="D355" i="7"/>
  <c r="D356" i="7"/>
  <c r="D357" i="7"/>
  <c r="C355" i="7"/>
  <c r="C356" i="7"/>
  <c r="C357" i="7"/>
  <c r="D358" i="7"/>
  <c r="F362" i="7"/>
  <c r="E361" i="7"/>
  <c r="E360" i="7"/>
  <c r="D359" i="7"/>
  <c r="C359" i="7"/>
  <c r="E359" i="7" s="1"/>
  <c r="E358" i="7" s="1"/>
  <c r="D346" i="7"/>
  <c r="D347" i="7"/>
  <c r="D348" i="7"/>
  <c r="C346" i="7"/>
  <c r="C347" i="7"/>
  <c r="C348" i="7"/>
  <c r="C349" i="7"/>
  <c r="F353" i="7"/>
  <c r="E353" i="7"/>
  <c r="E352" i="7"/>
  <c r="E351" i="7"/>
  <c r="D350" i="7"/>
  <c r="D349" i="7" s="1"/>
  <c r="C350" i="7"/>
  <c r="E350" i="7" s="1"/>
  <c r="D337" i="7"/>
  <c r="D338" i="7"/>
  <c r="D339" i="7"/>
  <c r="C337" i="7"/>
  <c r="C338" i="7"/>
  <c r="C339" i="7"/>
  <c r="F344" i="7"/>
  <c r="E344" i="7"/>
  <c r="E343" i="7"/>
  <c r="E342" i="7"/>
  <c r="D341" i="7"/>
  <c r="C341" i="7"/>
  <c r="C340" i="7" s="1"/>
  <c r="D324" i="7"/>
  <c r="D325" i="7"/>
  <c r="D326" i="7"/>
  <c r="C324" i="7"/>
  <c r="C325" i="7"/>
  <c r="C326" i="7"/>
  <c r="C303" i="7"/>
  <c r="C304" i="7"/>
  <c r="E309" i="7"/>
  <c r="D285" i="7"/>
  <c r="D286" i="7"/>
  <c r="D287" i="7"/>
  <c r="C285" i="7"/>
  <c r="C286" i="7"/>
  <c r="C287" i="7"/>
  <c r="F300" i="7"/>
  <c r="E300" i="7"/>
  <c r="E299" i="7"/>
  <c r="E298" i="7"/>
  <c r="D297" i="7"/>
  <c r="C297" i="7"/>
  <c r="F296" i="7"/>
  <c r="E296" i="7"/>
  <c r="E295" i="7"/>
  <c r="E294" i="7"/>
  <c r="D293" i="7"/>
  <c r="C293" i="7"/>
  <c r="F292" i="7"/>
  <c r="E292" i="7"/>
  <c r="E291" i="7"/>
  <c r="E290" i="7"/>
  <c r="D289" i="7"/>
  <c r="C289" i="7"/>
  <c r="D276" i="7"/>
  <c r="D277" i="7"/>
  <c r="D278" i="7"/>
  <c r="C276" i="7"/>
  <c r="C277" i="7"/>
  <c r="C278" i="7"/>
  <c r="F283" i="7"/>
  <c r="E283" i="7"/>
  <c r="E282" i="7"/>
  <c r="E281" i="7"/>
  <c r="D280" i="7"/>
  <c r="C280" i="7"/>
  <c r="C279" i="7" s="1"/>
  <c r="D234" i="7"/>
  <c r="D235" i="7"/>
  <c r="D236" i="7"/>
  <c r="C234" i="7"/>
  <c r="C235" i="7"/>
  <c r="C236" i="7"/>
  <c r="F274" i="7"/>
  <c r="E274" i="7"/>
  <c r="E273" i="7"/>
  <c r="E272" i="7"/>
  <c r="D271" i="7"/>
  <c r="C271" i="7"/>
  <c r="F270" i="7"/>
  <c r="E270" i="7"/>
  <c r="E269" i="7"/>
  <c r="E268" i="7"/>
  <c r="D267" i="7"/>
  <c r="C267" i="7"/>
  <c r="C358" i="7" l="1"/>
  <c r="E349" i="7"/>
  <c r="E377" i="7"/>
  <c r="E383" i="7"/>
  <c r="E384" i="7"/>
  <c r="F385" i="7"/>
  <c r="E385" i="7"/>
  <c r="F378" i="7"/>
  <c r="F377" i="7"/>
  <c r="E378" i="7"/>
  <c r="F358" i="7"/>
  <c r="F349" i="7"/>
  <c r="F267" i="7"/>
  <c r="F350" i="7"/>
  <c r="C288" i="7"/>
  <c r="D288" i="7"/>
  <c r="F288" i="7" s="1"/>
  <c r="F359" i="7"/>
  <c r="F341" i="7"/>
  <c r="F280" i="7"/>
  <c r="D279" i="7"/>
  <c r="E279" i="7" s="1"/>
  <c r="D340" i="7"/>
  <c r="F340" i="7" s="1"/>
  <c r="D336" i="7"/>
  <c r="C336" i="7"/>
  <c r="E341" i="7"/>
  <c r="F293" i="7"/>
  <c r="F289" i="7"/>
  <c r="F297" i="7"/>
  <c r="E297" i="7"/>
  <c r="E293" i="7"/>
  <c r="E289" i="7"/>
  <c r="E280" i="7"/>
  <c r="F271" i="7"/>
  <c r="E271" i="7"/>
  <c r="E267" i="7"/>
  <c r="D221" i="7"/>
  <c r="D222" i="7"/>
  <c r="D223" i="7" s="1"/>
  <c r="C221" i="7"/>
  <c r="C222" i="7"/>
  <c r="C223" i="7"/>
  <c r="F232" i="7"/>
  <c r="E232" i="7"/>
  <c r="E231" i="7"/>
  <c r="E230" i="7"/>
  <c r="D229" i="7"/>
  <c r="C229" i="7"/>
  <c r="F228" i="7"/>
  <c r="E228" i="7"/>
  <c r="E227" i="7"/>
  <c r="E226" i="7"/>
  <c r="D225" i="7"/>
  <c r="C225" i="7"/>
  <c r="D196" i="7"/>
  <c r="D197" i="7"/>
  <c r="D198" i="7"/>
  <c r="C196" i="7"/>
  <c r="C197" i="7"/>
  <c r="C198" i="7"/>
  <c r="F219" i="7"/>
  <c r="E219" i="7"/>
  <c r="E218" i="7"/>
  <c r="E217" i="7"/>
  <c r="D216" i="7"/>
  <c r="C216" i="7"/>
  <c r="D167" i="7"/>
  <c r="D168" i="7"/>
  <c r="D169" i="7"/>
  <c r="C167" i="7"/>
  <c r="C168" i="7"/>
  <c r="C169" i="7"/>
  <c r="F194" i="7"/>
  <c r="E194" i="7"/>
  <c r="F193" i="7"/>
  <c r="E193" i="7"/>
  <c r="E192" i="7"/>
  <c r="D191" i="7"/>
  <c r="C191" i="7"/>
  <c r="E191" i="7" s="1"/>
  <c r="F178" i="7"/>
  <c r="E178" i="7"/>
  <c r="E177" i="7"/>
  <c r="E176" i="7"/>
  <c r="D175" i="7"/>
  <c r="C175" i="7"/>
  <c r="D137" i="7"/>
  <c r="D138" i="7"/>
  <c r="C137" i="7"/>
  <c r="E137" i="7" s="1"/>
  <c r="C138" i="7"/>
  <c r="E229" i="7" l="1"/>
  <c r="E288" i="7"/>
  <c r="F279" i="7"/>
  <c r="E198" i="7"/>
  <c r="C224" i="7"/>
  <c r="E340" i="7"/>
  <c r="E138" i="7"/>
  <c r="E169" i="7"/>
  <c r="F225" i="7"/>
  <c r="D224" i="7"/>
  <c r="F216" i="7"/>
  <c r="F229" i="7"/>
  <c r="E168" i="7"/>
  <c r="E225" i="7"/>
  <c r="E216" i="7"/>
  <c r="F191" i="7"/>
  <c r="F175" i="7"/>
  <c r="E175" i="7"/>
  <c r="F164" i="7"/>
  <c r="E164" i="7"/>
  <c r="F163" i="7"/>
  <c r="E163" i="7"/>
  <c r="D161" i="7"/>
  <c r="C161" i="7"/>
  <c r="F160" i="7"/>
  <c r="E160" i="7"/>
  <c r="F159" i="7"/>
  <c r="E159" i="7"/>
  <c r="D157" i="7"/>
  <c r="C157" i="7"/>
  <c r="E141" i="7"/>
  <c r="E142" i="7"/>
  <c r="D140" i="7"/>
  <c r="D139" i="7" s="1"/>
  <c r="C140" i="7"/>
  <c r="C139" i="7" s="1"/>
  <c r="F143" i="7"/>
  <c r="E143" i="7"/>
  <c r="F142" i="7"/>
  <c r="D107" i="7"/>
  <c r="D108" i="7"/>
  <c r="D109" i="7"/>
  <c r="C107" i="7"/>
  <c r="C108" i="7"/>
  <c r="C109" i="7"/>
  <c r="D94" i="7"/>
  <c r="D95" i="7"/>
  <c r="D96" i="7"/>
  <c r="C94" i="7"/>
  <c r="C95" i="7"/>
  <c r="C96" i="7"/>
  <c r="F105" i="7"/>
  <c r="E105" i="7"/>
  <c r="F104" i="7"/>
  <c r="E104" i="7"/>
  <c r="E103" i="7"/>
  <c r="D102" i="7"/>
  <c r="C102" i="7"/>
  <c r="F101" i="7"/>
  <c r="E101" i="7"/>
  <c r="F100" i="7"/>
  <c r="E100" i="7"/>
  <c r="E99" i="7"/>
  <c r="D98" i="7"/>
  <c r="C98" i="7"/>
  <c r="D47" i="7"/>
  <c r="D48" i="7"/>
  <c r="D49" i="7"/>
  <c r="C47" i="7"/>
  <c r="C48" i="7"/>
  <c r="C49" i="7"/>
  <c r="F92" i="7"/>
  <c r="E92" i="7"/>
  <c r="F91" i="7"/>
  <c r="E91" i="7"/>
  <c r="E90" i="7"/>
  <c r="D89" i="7"/>
  <c r="C89" i="7"/>
  <c r="F88" i="7"/>
  <c r="E88" i="7"/>
  <c r="F87" i="7"/>
  <c r="E87" i="7"/>
  <c r="E86" i="7"/>
  <c r="D85" i="7"/>
  <c r="C85" i="7"/>
  <c r="F84" i="7"/>
  <c r="E84" i="7"/>
  <c r="F83" i="7"/>
  <c r="E83" i="7"/>
  <c r="E82" i="7"/>
  <c r="D81" i="7"/>
  <c r="C81" i="7"/>
  <c r="F80" i="7"/>
  <c r="E80" i="7"/>
  <c r="F79" i="7"/>
  <c r="E79" i="7"/>
  <c r="E78" i="7"/>
  <c r="D77" i="7"/>
  <c r="C77" i="7"/>
  <c r="E76" i="7"/>
  <c r="F76" i="7"/>
  <c r="F75" i="7"/>
  <c r="E75" i="7"/>
  <c r="E74" i="7"/>
  <c r="D73" i="7"/>
  <c r="C73" i="7"/>
  <c r="E70" i="7"/>
  <c r="F72" i="7"/>
  <c r="E72" i="7"/>
  <c r="F71" i="7"/>
  <c r="E71" i="7"/>
  <c r="D69" i="7"/>
  <c r="C69" i="7"/>
  <c r="F68" i="7"/>
  <c r="E68" i="7"/>
  <c r="F67" i="7"/>
  <c r="E67" i="7"/>
  <c r="E66" i="7"/>
  <c r="D65" i="7"/>
  <c r="C65" i="7"/>
  <c r="C56" i="7"/>
  <c r="C55" i="7" s="1"/>
  <c r="F224" i="7" l="1"/>
  <c r="E102" i="7"/>
  <c r="E224" i="7"/>
  <c r="D97" i="7"/>
  <c r="E85" i="7"/>
  <c r="F161" i="7"/>
  <c r="E81" i="7"/>
  <c r="E98" i="7"/>
  <c r="E161" i="7"/>
  <c r="E157" i="7"/>
  <c r="F157" i="7"/>
  <c r="F139" i="7"/>
  <c r="C97" i="7"/>
  <c r="E140" i="7"/>
  <c r="E139" i="7" s="1"/>
  <c r="F140" i="7"/>
  <c r="F102" i="7"/>
  <c r="F98" i="7"/>
  <c r="E77" i="7"/>
  <c r="E65" i="7"/>
  <c r="E89" i="7"/>
  <c r="F89" i="7"/>
  <c r="F85" i="7"/>
  <c r="F81" i="7"/>
  <c r="F77" i="7"/>
  <c r="E73" i="7"/>
  <c r="F73" i="7"/>
  <c r="E69" i="7"/>
  <c r="F69" i="7"/>
  <c r="F65" i="7"/>
  <c r="E97" i="7" l="1"/>
  <c r="F97" i="7"/>
  <c r="D51" i="7"/>
  <c r="D50" i="7" s="1"/>
  <c r="C51" i="7"/>
  <c r="C50" i="7" s="1"/>
  <c r="E53" i="7"/>
  <c r="D12" i="7"/>
  <c r="D11" i="7"/>
  <c r="C11" i="7"/>
  <c r="C400" i="7" s="1"/>
  <c r="C12" i="7"/>
  <c r="C401" i="7" s="1"/>
  <c r="F45" i="7"/>
  <c r="F44" i="7"/>
  <c r="E44" i="7"/>
  <c r="E43" i="7"/>
  <c r="D42" i="7"/>
  <c r="C42" i="7"/>
  <c r="C38" i="7"/>
  <c r="C34" i="7"/>
  <c r="D34" i="7"/>
  <c r="E34" i="7" s="1"/>
  <c r="F35" i="7"/>
  <c r="F36" i="7"/>
  <c r="F37" i="7"/>
  <c r="F41" i="7"/>
  <c r="F40" i="7"/>
  <c r="E40" i="7"/>
  <c r="E39" i="7"/>
  <c r="D38" i="7"/>
  <c r="F32" i="7"/>
  <c r="F31" i="7"/>
  <c r="F33" i="7"/>
  <c r="D30" i="7"/>
  <c r="C30" i="7"/>
  <c r="E30" i="7" l="1"/>
  <c r="F34" i="7"/>
  <c r="E38" i="7"/>
  <c r="E51" i="7"/>
  <c r="F51" i="7"/>
  <c r="E42" i="7"/>
  <c r="F42" i="7"/>
  <c r="F38" i="7"/>
  <c r="F30" i="7"/>
  <c r="F246" i="7"/>
  <c r="C10" i="7" l="1"/>
  <c r="C391" i="7"/>
  <c r="C106" i="7" l="1"/>
  <c r="C61" i="7" l="1"/>
  <c r="C60" i="7" s="1"/>
  <c r="F20" i="7"/>
  <c r="F181" i="7"/>
  <c r="F182" i="7"/>
  <c r="F184" i="7"/>
  <c r="F189" i="7"/>
  <c r="F190" i="7"/>
  <c r="F203" i="7"/>
  <c r="F207" i="7"/>
  <c r="F211" i="7"/>
  <c r="F215" i="7"/>
  <c r="F223" i="7"/>
  <c r="F240" i="7"/>
  <c r="F252" i="7"/>
  <c r="F253" i="7"/>
  <c r="F254" i="7"/>
  <c r="F258" i="7"/>
  <c r="F262" i="7"/>
  <c r="F264" i="7"/>
  <c r="F265" i="7"/>
  <c r="F266" i="7"/>
  <c r="F278" i="7"/>
  <c r="F287" i="7"/>
  <c r="F309" i="7"/>
  <c r="F314" i="7"/>
  <c r="F318" i="7"/>
  <c r="F321" i="7"/>
  <c r="F322" i="7"/>
  <c r="F330" i="7"/>
  <c r="F331" i="7"/>
  <c r="F339" i="7"/>
  <c r="F348" i="7"/>
  <c r="F357" i="7"/>
  <c r="F369" i="7"/>
  <c r="F370" i="7"/>
  <c r="F371" i="7"/>
  <c r="F375" i="7"/>
  <c r="F376" i="7"/>
  <c r="F390" i="7"/>
  <c r="F394" i="7"/>
  <c r="F395" i="7"/>
  <c r="F396" i="7"/>
  <c r="F17" i="7"/>
  <c r="F21" i="7"/>
  <c r="F25" i="7"/>
  <c r="F29" i="7"/>
  <c r="F53" i="7"/>
  <c r="F54" i="7"/>
  <c r="F57" i="7"/>
  <c r="F58" i="7"/>
  <c r="F64" i="7"/>
  <c r="F95" i="7"/>
  <c r="F96" i="7"/>
  <c r="F114" i="7"/>
  <c r="F116" i="7"/>
  <c r="F117" i="7"/>
  <c r="F118" i="7"/>
  <c r="F122" i="7"/>
  <c r="F126" i="7"/>
  <c r="F130" i="7"/>
  <c r="F132" i="7"/>
  <c r="F133" i="7"/>
  <c r="F134" i="7"/>
  <c r="F147" i="7"/>
  <c r="F148" i="7"/>
  <c r="F150" i="7"/>
  <c r="F151" i="7"/>
  <c r="F152" i="7"/>
  <c r="F154" i="7"/>
  <c r="F155" i="7"/>
  <c r="F156" i="7"/>
  <c r="F166" i="7"/>
  <c r="F174" i="7"/>
  <c r="F63" i="7" l="1"/>
  <c r="F185" i="7"/>
  <c r="F335" i="7"/>
  <c r="C18" i="7" l="1"/>
  <c r="D10" i="7"/>
  <c r="D9" i="7" l="1"/>
  <c r="C9" i="7"/>
  <c r="F250" i="7" l="1"/>
  <c r="C238" i="7" l="1"/>
  <c r="C237" i="7" s="1"/>
  <c r="F249" i="7"/>
  <c r="F241" i="7"/>
  <c r="F236" i="7" l="1"/>
  <c r="F109" i="7"/>
  <c r="D302" i="7"/>
  <c r="D303" i="7"/>
  <c r="D400" i="7" s="1"/>
  <c r="D304" i="7"/>
  <c r="C302" i="7"/>
  <c r="E322" i="7"/>
  <c r="E321" i="7"/>
  <c r="E320" i="7"/>
  <c r="D319" i="7"/>
  <c r="C319" i="7"/>
  <c r="E182" i="7"/>
  <c r="E181" i="7"/>
  <c r="E180" i="7"/>
  <c r="D179" i="7"/>
  <c r="C179" i="7"/>
  <c r="F304" i="7" l="1"/>
  <c r="D401" i="7"/>
  <c r="F303" i="7"/>
  <c r="F319" i="7"/>
  <c r="F179" i="7"/>
  <c r="E179" i="7"/>
  <c r="F169" i="7"/>
  <c r="F168" i="7"/>
  <c r="F167" i="7"/>
  <c r="E319" i="7"/>
  <c r="F248" i="7" l="1"/>
  <c r="D247" i="7"/>
  <c r="F234" i="7" l="1"/>
  <c r="D233" i="7"/>
  <c r="F14" i="7" l="1"/>
  <c r="F235" i="7"/>
  <c r="C233" i="7"/>
  <c r="F233" i="7" s="1"/>
  <c r="E396" i="7"/>
  <c r="E395" i="7"/>
  <c r="E394" i="7"/>
  <c r="D391" i="7"/>
  <c r="E390" i="7"/>
  <c r="E389" i="7"/>
  <c r="E388" i="7"/>
  <c r="D387" i="7"/>
  <c r="D386" i="7" s="1"/>
  <c r="C387" i="7"/>
  <c r="E376" i="7"/>
  <c r="E375" i="7"/>
  <c r="E374" i="7"/>
  <c r="D373" i="7"/>
  <c r="D372" i="7" s="1"/>
  <c r="C373" i="7"/>
  <c r="C372" i="7" s="1"/>
  <c r="E372" i="7" s="1"/>
  <c r="E371" i="7"/>
  <c r="E370" i="7"/>
  <c r="E369" i="7"/>
  <c r="D368" i="7"/>
  <c r="D367" i="7" s="1"/>
  <c r="C368" i="7"/>
  <c r="C367" i="7" s="1"/>
  <c r="E357" i="7"/>
  <c r="E356" i="7"/>
  <c r="E355" i="7"/>
  <c r="D354" i="7"/>
  <c r="C354" i="7"/>
  <c r="E348" i="7"/>
  <c r="E347" i="7"/>
  <c r="E346" i="7"/>
  <c r="D345" i="7"/>
  <c r="C345" i="7"/>
  <c r="E339" i="7"/>
  <c r="E338" i="7"/>
  <c r="E337" i="7"/>
  <c r="E335" i="7"/>
  <c r="E334" i="7"/>
  <c r="E333" i="7"/>
  <c r="D332" i="7"/>
  <c r="C332" i="7"/>
  <c r="E331" i="7"/>
  <c r="E330" i="7"/>
  <c r="E329" i="7"/>
  <c r="D328" i="7"/>
  <c r="C328" i="7"/>
  <c r="E318" i="7"/>
  <c r="E317" i="7"/>
  <c r="E316" i="7"/>
  <c r="D315" i="7"/>
  <c r="C315" i="7"/>
  <c r="E314" i="7"/>
  <c r="E313" i="7"/>
  <c r="E312" i="7"/>
  <c r="D311" i="7"/>
  <c r="C311" i="7"/>
  <c r="E308" i="7"/>
  <c r="E307" i="7"/>
  <c r="D306" i="7"/>
  <c r="D305" i="7" s="1"/>
  <c r="C306" i="7"/>
  <c r="C305" i="7" s="1"/>
  <c r="E287" i="7"/>
  <c r="E286" i="7"/>
  <c r="E285" i="7"/>
  <c r="D284" i="7"/>
  <c r="C284" i="7"/>
  <c r="E278" i="7"/>
  <c r="E277" i="7"/>
  <c r="E276" i="7"/>
  <c r="D275" i="7"/>
  <c r="C275" i="7"/>
  <c r="E266" i="7"/>
  <c r="E265" i="7"/>
  <c r="E264" i="7"/>
  <c r="D263" i="7"/>
  <c r="C263" i="7"/>
  <c r="E262" i="7"/>
  <c r="E261" i="7"/>
  <c r="E260" i="7"/>
  <c r="D259" i="7"/>
  <c r="C259" i="7"/>
  <c r="E258" i="7"/>
  <c r="E257" i="7"/>
  <c r="E256" i="7"/>
  <c r="D255" i="7"/>
  <c r="C255" i="7"/>
  <c r="E254" i="7"/>
  <c r="E253" i="7"/>
  <c r="E252" i="7"/>
  <c r="D251" i="7"/>
  <c r="C251" i="7"/>
  <c r="E250" i="7"/>
  <c r="E249" i="7"/>
  <c r="E234" i="7"/>
  <c r="E246" i="7"/>
  <c r="E245" i="7"/>
  <c r="E244" i="7"/>
  <c r="D243" i="7"/>
  <c r="C243" i="7"/>
  <c r="E241" i="7"/>
  <c r="E240" i="7"/>
  <c r="E239" i="7"/>
  <c r="D238" i="7"/>
  <c r="D237" i="7" s="1"/>
  <c r="F237" i="7" s="1"/>
  <c r="E235" i="7"/>
  <c r="E223" i="7"/>
  <c r="E222" i="7"/>
  <c r="E221" i="7"/>
  <c r="D220" i="7"/>
  <c r="C220" i="7"/>
  <c r="E215" i="7"/>
  <c r="E214" i="7"/>
  <c r="E213" i="7"/>
  <c r="D212" i="7"/>
  <c r="C212" i="7"/>
  <c r="E211" i="7"/>
  <c r="E210" i="7"/>
  <c r="E209" i="7"/>
  <c r="D208" i="7"/>
  <c r="C208" i="7"/>
  <c r="E207" i="7"/>
  <c r="E206" i="7"/>
  <c r="E205" i="7"/>
  <c r="D204" i="7"/>
  <c r="C204" i="7"/>
  <c r="E203" i="7"/>
  <c r="E202" i="7"/>
  <c r="E201" i="7"/>
  <c r="D200" i="7"/>
  <c r="C200" i="7"/>
  <c r="F198" i="7"/>
  <c r="E190" i="7"/>
  <c r="E189" i="7"/>
  <c r="E188" i="7"/>
  <c r="D187" i="7"/>
  <c r="C187" i="7"/>
  <c r="E186" i="7"/>
  <c r="E185" i="7"/>
  <c r="E184" i="7"/>
  <c r="D183" i="7"/>
  <c r="C183" i="7"/>
  <c r="E174" i="7"/>
  <c r="E173" i="7"/>
  <c r="E172" i="7"/>
  <c r="D171" i="7"/>
  <c r="C171" i="7"/>
  <c r="E156" i="7"/>
  <c r="E155" i="7"/>
  <c r="E154" i="7"/>
  <c r="D153" i="7"/>
  <c r="C153" i="7"/>
  <c r="E152" i="7"/>
  <c r="E151" i="7"/>
  <c r="E150" i="7"/>
  <c r="D149" i="7"/>
  <c r="C149" i="7"/>
  <c r="E148" i="7"/>
  <c r="D146" i="7"/>
  <c r="D136" i="7" s="1"/>
  <c r="D399" i="7" s="1"/>
  <c r="C146" i="7"/>
  <c r="C136" i="7" s="1"/>
  <c r="C399" i="7" s="1"/>
  <c r="E134" i="7"/>
  <c r="E133" i="7"/>
  <c r="E132" i="7"/>
  <c r="D131" i="7"/>
  <c r="C131" i="7"/>
  <c r="E130" i="7"/>
  <c r="E129" i="7"/>
  <c r="E128" i="7"/>
  <c r="D127" i="7"/>
  <c r="C127" i="7"/>
  <c r="E126" i="7"/>
  <c r="E125" i="7"/>
  <c r="E124" i="7"/>
  <c r="D123" i="7"/>
  <c r="C123" i="7"/>
  <c r="E122" i="7"/>
  <c r="E121" i="7"/>
  <c r="E120" i="7"/>
  <c r="D119" i="7"/>
  <c r="C119" i="7"/>
  <c r="E118" i="7"/>
  <c r="E117" i="7"/>
  <c r="E116" i="7"/>
  <c r="D115" i="7"/>
  <c r="C115" i="7"/>
  <c r="E114" i="7"/>
  <c r="E113" i="7"/>
  <c r="E112" i="7"/>
  <c r="D111" i="7"/>
  <c r="C111" i="7"/>
  <c r="E109" i="7"/>
  <c r="D106" i="7"/>
  <c r="E96" i="7"/>
  <c r="E95" i="7"/>
  <c r="E94" i="7"/>
  <c r="D93" i="7"/>
  <c r="C93" i="7"/>
  <c r="E64" i="7"/>
  <c r="E63" i="7"/>
  <c r="E62" i="7"/>
  <c r="D61" i="7"/>
  <c r="D60" i="7" s="1"/>
  <c r="E59" i="7"/>
  <c r="E58" i="7"/>
  <c r="E57" i="7"/>
  <c r="D56" i="7"/>
  <c r="D55" i="7" s="1"/>
  <c r="E52" i="7"/>
  <c r="E29" i="7"/>
  <c r="E28" i="7"/>
  <c r="E27" i="7"/>
  <c r="D26" i="7"/>
  <c r="C26" i="7"/>
  <c r="E25" i="7"/>
  <c r="E24" i="7"/>
  <c r="E23" i="7"/>
  <c r="D22" i="7"/>
  <c r="D13" i="7" s="1"/>
  <c r="C22" i="7"/>
  <c r="E21" i="7"/>
  <c r="E20" i="7"/>
  <c r="E19" i="7"/>
  <c r="D18" i="7"/>
  <c r="F18" i="7" s="1"/>
  <c r="E17" i="7"/>
  <c r="E16" i="7"/>
  <c r="E15" i="7"/>
  <c r="F12" i="7"/>
  <c r="F11" i="7"/>
  <c r="C13" i="7" l="1"/>
  <c r="F372" i="7"/>
  <c r="C382" i="7"/>
  <c r="C386" i="7"/>
  <c r="E386" i="7" s="1"/>
  <c r="E367" i="7"/>
  <c r="F305" i="7"/>
  <c r="C327" i="7"/>
  <c r="D327" i="7"/>
  <c r="F327" i="7" s="1"/>
  <c r="C199" i="7"/>
  <c r="D199" i="7"/>
  <c r="F199" i="7" s="1"/>
  <c r="D242" i="7"/>
  <c r="C170" i="7"/>
  <c r="E305" i="7"/>
  <c r="E199" i="7"/>
  <c r="D170" i="7"/>
  <c r="F170" i="7" s="1"/>
  <c r="E136" i="7"/>
  <c r="D110" i="7"/>
  <c r="C110" i="7"/>
  <c r="E11" i="7"/>
  <c r="E12" i="7"/>
  <c r="F259" i="7"/>
  <c r="F336" i="7"/>
  <c r="F275" i="7"/>
  <c r="F204" i="7"/>
  <c r="E196" i="7"/>
  <c r="F243" i="7"/>
  <c r="F263" i="7"/>
  <c r="F131" i="7"/>
  <c r="F149" i="7"/>
  <c r="F306" i="7"/>
  <c r="F332" i="7"/>
  <c r="F153" i="7"/>
  <c r="F187" i="7"/>
  <c r="F315" i="7"/>
  <c r="F255" i="7"/>
  <c r="F373" i="7"/>
  <c r="F137" i="7"/>
  <c r="F200" i="7"/>
  <c r="F325" i="7"/>
  <c r="F311" i="7"/>
  <c r="F387" i="7"/>
  <c r="F22" i="7"/>
  <c r="C145" i="7"/>
  <c r="C144" i="7" s="1"/>
  <c r="F212" i="7"/>
  <c r="F251" i="7"/>
  <c r="F13" i="7"/>
  <c r="E13" i="7"/>
  <c r="F391" i="7"/>
  <c r="F326" i="7"/>
  <c r="F366" i="7"/>
  <c r="F365" i="7"/>
  <c r="F368" i="7"/>
  <c r="F328" i="7"/>
  <c r="F26" i="7"/>
  <c r="F208" i="7"/>
  <c r="F93" i="7"/>
  <c r="F119" i="7"/>
  <c r="F123" i="7"/>
  <c r="F127" i="7"/>
  <c r="F220" i="7"/>
  <c r="F284" i="7"/>
  <c r="F345" i="7"/>
  <c r="F354" i="7"/>
  <c r="F47" i="7"/>
  <c r="F48" i="7"/>
  <c r="F50" i="7"/>
  <c r="F56" i="7"/>
  <c r="F364" i="7"/>
  <c r="F60" i="7"/>
  <c r="F49" i="7"/>
  <c r="F61" i="7"/>
  <c r="F238" i="7"/>
  <c r="F111" i="7"/>
  <c r="F115" i="7"/>
  <c r="E108" i="7"/>
  <c r="F108" i="7"/>
  <c r="F107" i="7"/>
  <c r="F138" i="7"/>
  <c r="F171" i="7"/>
  <c r="F183" i="7"/>
  <c r="E328" i="7"/>
  <c r="E149" i="7"/>
  <c r="E131" i="7"/>
  <c r="E259" i="7"/>
  <c r="E197" i="7"/>
  <c r="E311" i="7"/>
  <c r="E324" i="7"/>
  <c r="E302" i="7"/>
  <c r="E220" i="7"/>
  <c r="E107" i="7"/>
  <c r="E10" i="7"/>
  <c r="E153" i="7"/>
  <c r="E187" i="7"/>
  <c r="E303" i="7"/>
  <c r="C363" i="7"/>
  <c r="E26" i="7"/>
  <c r="E119" i="7"/>
  <c r="C247" i="7"/>
  <c r="C242" i="7" s="1"/>
  <c r="E242" i="7" s="1"/>
  <c r="E306" i="7"/>
  <c r="D382" i="7"/>
  <c r="E183" i="7"/>
  <c r="D195" i="7"/>
  <c r="E248" i="7"/>
  <c r="D301" i="7"/>
  <c r="E14" i="7"/>
  <c r="E106" i="7"/>
  <c r="E123" i="7"/>
  <c r="E147" i="7"/>
  <c r="D145" i="7"/>
  <c r="D144" i="7" s="1"/>
  <c r="D135" i="7"/>
  <c r="E146" i="7"/>
  <c r="C135" i="7"/>
  <c r="D165" i="7"/>
  <c r="E255" i="7"/>
  <c r="C301" i="7"/>
  <c r="E332" i="7"/>
  <c r="E387" i="7"/>
  <c r="E391" i="7"/>
  <c r="E373" i="7"/>
  <c r="E366" i="7"/>
  <c r="E365" i="7"/>
  <c r="E364" i="7"/>
  <c r="E368" i="7"/>
  <c r="D363" i="7"/>
  <c r="F367" i="7"/>
  <c r="E354" i="7"/>
  <c r="E345" i="7"/>
  <c r="E336" i="7"/>
  <c r="D323" i="7"/>
  <c r="C323" i="7"/>
  <c r="E326" i="7"/>
  <c r="E325" i="7"/>
  <c r="E315" i="7"/>
  <c r="E304" i="7"/>
  <c r="E284" i="7"/>
  <c r="E275" i="7"/>
  <c r="E263" i="7"/>
  <c r="E251" i="7"/>
  <c r="E243" i="7"/>
  <c r="E236" i="7"/>
  <c r="E238" i="7"/>
  <c r="E237" i="7" s="1"/>
  <c r="E212" i="7"/>
  <c r="E208" i="7"/>
  <c r="E204" i="7"/>
  <c r="C195" i="7"/>
  <c r="E200" i="7"/>
  <c r="E167" i="7"/>
  <c r="C165" i="7"/>
  <c r="E171" i="7"/>
  <c r="E127" i="7"/>
  <c r="E115" i="7"/>
  <c r="E111" i="7"/>
  <c r="E93" i="7"/>
  <c r="E61" i="7"/>
  <c r="E60" i="7"/>
  <c r="E47" i="7"/>
  <c r="C46" i="7"/>
  <c r="C397" i="7" s="1"/>
  <c r="F55" i="7"/>
  <c r="E56" i="7"/>
  <c r="D46" i="7"/>
  <c r="D397" i="7" s="1"/>
  <c r="E49" i="7"/>
  <c r="E48" i="7"/>
  <c r="E50" i="7"/>
  <c r="F9" i="7"/>
  <c r="E22" i="7"/>
  <c r="E18" i="7"/>
  <c r="E301" i="7" l="1"/>
  <c r="E135" i="7"/>
  <c r="F144" i="7"/>
  <c r="E327" i="7"/>
  <c r="F242" i="7"/>
  <c r="E170" i="7"/>
  <c r="E144" i="7"/>
  <c r="E110" i="7"/>
  <c r="F110" i="7"/>
  <c r="C403" i="7"/>
  <c r="C404" i="7"/>
  <c r="E382" i="7"/>
  <c r="F382" i="7"/>
  <c r="F363" i="7"/>
  <c r="F323" i="7"/>
  <c r="F195" i="7"/>
  <c r="F301" i="7"/>
  <c r="D406" i="7"/>
  <c r="F135" i="7"/>
  <c r="D403" i="7"/>
  <c r="F399" i="7"/>
  <c r="D404" i="7"/>
  <c r="F46" i="7"/>
  <c r="E247" i="7"/>
  <c r="F247" i="7"/>
  <c r="F400" i="7"/>
  <c r="F106" i="7"/>
  <c r="F145" i="7"/>
  <c r="F401" i="7"/>
  <c r="F165" i="7"/>
  <c r="E363" i="7"/>
  <c r="E145" i="7"/>
  <c r="C406" i="7"/>
  <c r="E323" i="7"/>
  <c r="E233" i="7"/>
  <c r="E195" i="7"/>
  <c r="E165" i="7"/>
  <c r="E399" i="7"/>
  <c r="E46" i="7"/>
  <c r="E55" i="7"/>
  <c r="E400" i="7"/>
  <c r="E401" i="7"/>
  <c r="E9" i="7"/>
  <c r="F397" i="7" l="1"/>
  <c r="E397" i="7"/>
</calcChain>
</file>

<file path=xl/sharedStrings.xml><?xml version="1.0" encoding="utf-8"?>
<sst xmlns="http://schemas.openxmlformats.org/spreadsheetml/2006/main" count="522" uniqueCount="240">
  <si>
    <t>тыс.рублей</t>
  </si>
  <si>
    <t>Наименование</t>
  </si>
  <si>
    <t xml:space="preserve"> целевая статья</t>
  </si>
  <si>
    <t>Исполнено</t>
  </si>
  <si>
    <t>Отклонение</t>
  </si>
  <si>
    <t>%   исполнения</t>
  </si>
  <si>
    <t>01 0 00 00000</t>
  </si>
  <si>
    <t xml:space="preserve">  в том числе                                       федеральный бюджет</t>
  </si>
  <si>
    <t>- бюджет Приморского края</t>
  </si>
  <si>
    <t>- бюджет городского округа</t>
  </si>
  <si>
    <t>02 0 00 00000</t>
  </si>
  <si>
    <t>02 1 00 00000</t>
  </si>
  <si>
    <t>02 2 00 00000</t>
  </si>
  <si>
    <t>03 0 00 00000</t>
  </si>
  <si>
    <t>04 0 00 00000</t>
  </si>
  <si>
    <t>04 4 00 00000</t>
  </si>
  <si>
    <t xml:space="preserve">Подпрограмма "Формирование современной городской среды на территории Арсеньевского городского округа" </t>
  </si>
  <si>
    <t>04 6 00 00000</t>
  </si>
  <si>
    <t>- федеральный бюджет</t>
  </si>
  <si>
    <t>05 0 00 00000</t>
  </si>
  <si>
    <t>Региональный проект "Культурная среда"</t>
  </si>
  <si>
    <t>05 9 А1 00000</t>
  </si>
  <si>
    <t>Региональный проект "Цифровизация услуг и формирование информационного пространства в сфере культуры"</t>
  </si>
  <si>
    <t>05 9 А3 00000</t>
  </si>
  <si>
    <t>06 0 00 00000</t>
  </si>
  <si>
    <t xml:space="preserve"> в том числе                                              средства фонда</t>
  </si>
  <si>
    <t>07 0 00 00000</t>
  </si>
  <si>
    <t>08 0 00 00000</t>
  </si>
  <si>
    <t xml:space="preserve">  в том числе                                               федеральный бюджет</t>
  </si>
  <si>
    <t>09 0 00 00000</t>
  </si>
  <si>
    <t xml:space="preserve">  в том числе                                      федеральный бюджет</t>
  </si>
  <si>
    <t>Региональный проект "Спорт-норма жизни"</t>
  </si>
  <si>
    <t>09 2 00 00000</t>
  </si>
  <si>
    <t>09 9 P5 00000</t>
  </si>
  <si>
    <t>10 0 00 00000</t>
  </si>
  <si>
    <t>11 0 00 00000</t>
  </si>
  <si>
    <t>12 0 00 00000</t>
  </si>
  <si>
    <t>12 2 00 00000</t>
  </si>
  <si>
    <t>13 0 00 00000</t>
  </si>
  <si>
    <t xml:space="preserve">  в том числе                                      - федеральный бюджет</t>
  </si>
  <si>
    <t>14 0 00 00000</t>
  </si>
  <si>
    <t>15 0 00 00000</t>
  </si>
  <si>
    <t>16 0 00 00000</t>
  </si>
  <si>
    <t>18 0 00 00000</t>
  </si>
  <si>
    <t>18 1 00 00000</t>
  </si>
  <si>
    <t>Региональный проект "Формирование комфортной городской среды"</t>
  </si>
  <si>
    <t>18 2 00 00000</t>
  </si>
  <si>
    <t>19 0 00 00000</t>
  </si>
  <si>
    <t>99 0 00 00000</t>
  </si>
  <si>
    <t>ИТОГО:</t>
  </si>
  <si>
    <t>в том числе:                                                                                                           - средства Фонда</t>
  </si>
  <si>
    <t xml:space="preserve"> </t>
  </si>
  <si>
    <t>ВСЕГО</t>
  </si>
  <si>
    <t>все краевые</t>
  </si>
  <si>
    <t>программные</t>
  </si>
  <si>
    <t xml:space="preserve">Муниципальная программа "Информационное общество" </t>
  </si>
  <si>
    <t>Муниципальная программа "Развитие транспортного комплекса Арсеньевского городского округа"</t>
  </si>
  <si>
    <t xml:space="preserve">Муниципальная программа "Безопасный город" </t>
  </si>
  <si>
    <t xml:space="preserve">Муниципальная программа "Экономическое развитие и инновационная экономика в  Арсеньевском городском округе"  </t>
  </si>
  <si>
    <t>Муниципальная программа "Развитие  образования Арсеньевского городского округа"</t>
  </si>
  <si>
    <t xml:space="preserve">Муниципальная программа "Доступная среда" </t>
  </si>
  <si>
    <t xml:space="preserve">Муниципальная программа "Благоустройство Арсеньевского городского округа" </t>
  </si>
  <si>
    <t xml:space="preserve">Муниципальная программа "Развитие культуры Арсеньевского городского округа" </t>
  </si>
  <si>
    <t xml:space="preserve">Муниципальная программа "Обеспечение доступным жильем и качественными услугами ЖКХ населения  Арсеньевского городского округа" </t>
  </si>
  <si>
    <t xml:space="preserve">Муниципальная программа  "Развитие водохозяйственного комплекса в  Арсеньевском городском округе" </t>
  </si>
  <si>
    <t>Муниципальная  программа "Развитие физической культуры и  спорта  в Арсеньевском городском округе"</t>
  </si>
  <si>
    <t>в том числе                                                        федеральный бюджет</t>
  </si>
  <si>
    <t xml:space="preserve">  в том числе                                                     федеральный бюджет</t>
  </si>
  <si>
    <t xml:space="preserve">  в том числе                                          федеральный бюджет</t>
  </si>
  <si>
    <t xml:space="preserve">Муниципальная программа "Материально-техническое обеспечение органов местного самоуправления Арсеньевского городского округа" </t>
  </si>
  <si>
    <t xml:space="preserve">Муниципальная программа "Энергоэффективность и развитие энергетики Арсеньевского городского округа" </t>
  </si>
  <si>
    <t xml:space="preserve">Муниципальная программа "Противодействие коррупции в органах местного самоуправления Арсеньевского городского округа" </t>
  </si>
  <si>
    <t xml:space="preserve">Муниципальная программа "Развитие муниципальной службы в Арсеньевском городском округе" </t>
  </si>
  <si>
    <t>Муниципальная программа "Развитие внутреннего и въездного туризма на территории Арсеньевского округа "</t>
  </si>
  <si>
    <t xml:space="preserve">Муниципальная программа "Формирование современной городской среды городского округа" </t>
  </si>
  <si>
    <t>Муниципальная программа "Укрепление общественного здоровья населения Арсеньевского городского округа"</t>
  </si>
  <si>
    <t>06 4 00 00000</t>
  </si>
  <si>
    <t>12 4 00 00000</t>
  </si>
  <si>
    <t>Уточненный бюджет на 01.04.2025 год</t>
  </si>
  <si>
    <t>01 4 00 00000</t>
  </si>
  <si>
    <t>Комплексы процессных мероприятий</t>
  </si>
  <si>
    <t>Комплекс процессных мероприятий "Финансовое обеспечение деятельности управления имущественных отношений"</t>
  </si>
  <si>
    <t>01 4 01 00000</t>
  </si>
  <si>
    <t>01 4 02 00000</t>
  </si>
  <si>
    <t>Комплекс процессных мероприятий " Формирование объектов недвижимости, обеспечение государственной регистрации, возникновения, изменения и прекращения права собственности Арсеньевского городского округа"</t>
  </si>
  <si>
    <t>01 4 03 00000</t>
  </si>
  <si>
    <t>Комплекс процессных мероприятий "Управление и распоряжение имуществом, находящимся в собственности Арсеньевского городского округа"</t>
  </si>
  <si>
    <t>01 4 04 00000</t>
  </si>
  <si>
    <t>Комплекс процессных мероприятий "Совершенствование бюджетного процесса в Арсеньевском городском округе"</t>
  </si>
  <si>
    <t>01 4 05 00000</t>
  </si>
  <si>
    <t>Комплекс процессных мероприятий "Совершенствование управления муниципальным долгом Арсеньевского городского округа"</t>
  </si>
  <si>
    <t>01 4 06 00000</t>
  </si>
  <si>
    <t>Комплекс процессных мероприятий "Ликвидация кредиторской задолженности муниципальных учреждений "</t>
  </si>
  <si>
    <t>01 4 07 00000</t>
  </si>
  <si>
    <t xml:space="preserve">Комплекс процессных мероприятий "Акселерация субъектов малого и среднего предпринимательства </t>
  </si>
  <si>
    <t>01 4 08 00000</t>
  </si>
  <si>
    <t>Комплекс процессных мероприятий "Разработка аналитических материалов для формирования документов социально-экономического развития Арсеньевского городского округа"</t>
  </si>
  <si>
    <t xml:space="preserve">Муниципальные проекты в рамках региональных, ведомственных проектов, входящие в состав национальных проектов </t>
  </si>
  <si>
    <t>Региональный проект "Педагоги и наставники"</t>
  </si>
  <si>
    <t>02 1 Ю6 00000</t>
  </si>
  <si>
    <t xml:space="preserve">Муниципальные проекты в рамках региональных, ведомственных проектов, не входящие в состав национальных проектов </t>
  </si>
  <si>
    <t>02 2 4Ц 00000</t>
  </si>
  <si>
    <t>Ведомственный проект "Инициативное бюджетирование Приморья"</t>
  </si>
  <si>
    <t>02 4 00 00000</t>
  </si>
  <si>
    <t>02 4 01 0000</t>
  </si>
  <si>
    <t>Комплекс процессных мероприятий "Реализация образовательных программ дошкольного образования"</t>
  </si>
  <si>
    <t>02 4 02 0000</t>
  </si>
  <si>
    <t>Комплекс процессных мероприятий "Развитие инфраструктуры организаций дошкольного образования"</t>
  </si>
  <si>
    <t>02 4 03 0000</t>
  </si>
  <si>
    <t>Комплекс процессных мероприятий "Реализация общеобразовательных программ и развитие системы общего образования"</t>
  </si>
  <si>
    <t>02 4 04 0000</t>
  </si>
  <si>
    <t>Комплекс процессных мероприятий "Развитие инфраструктуры общеобразовательных организаций "</t>
  </si>
  <si>
    <t>02 4 05 0000</t>
  </si>
  <si>
    <t>Комплекс процессных мероприятий "Реализация дополнительных общеразвивающих программ дополнительного образования"</t>
  </si>
  <si>
    <t>02 4 06 0000</t>
  </si>
  <si>
    <t>Комплекс процессных мероприятий "Развитие инфраструктуры организаций дополнительного образования"</t>
  </si>
  <si>
    <t>02 4 07 0000</t>
  </si>
  <si>
    <t>Комплекс процессных мероприятий "Социальная поддержка, направленная на повышение доступности услуг, предоставляемых организациями отдыха и оздоровления детей"</t>
  </si>
  <si>
    <t>02 4 08 0000</t>
  </si>
  <si>
    <t>Комплекс процессных мероприятий "Обеспечение деятельности органов местного самоуправления и казенных учреждений"</t>
  </si>
  <si>
    <t>03 4 00 00000</t>
  </si>
  <si>
    <t>03 4 01 00000</t>
  </si>
  <si>
    <t>Комплекс процессных мероприятий "Обеспечение беспрепятственного доступа инвалидов и других маломобильных групп населения к объектам социальной инфраструктуры и информации"</t>
  </si>
  <si>
    <t>03 4 02 00000</t>
  </si>
  <si>
    <t>04 4 01 00000</t>
  </si>
  <si>
    <t xml:space="preserve">Комплекс процессных мероприятий "Содержание территории городского округа и улучшение санитарно-эпидемиологической обстановки" </t>
  </si>
  <si>
    <t>04 4 02 00000</t>
  </si>
  <si>
    <t xml:space="preserve">Комплекс процессных мероприятий "Содержание территории городских кладбищ и организация похоронного дела" </t>
  </si>
  <si>
    <t>04 4 03 00000</t>
  </si>
  <si>
    <t>Комплекс процессных мероприятий "Озеленение городского округа"</t>
  </si>
  <si>
    <t>04 4 04 00000</t>
  </si>
  <si>
    <t xml:space="preserve">Комплекс процессных мероприятий "Улучшение эстетического вида территории городского округа, создание нравственного и духовного воспитания населения" </t>
  </si>
  <si>
    <t>Комплекс процессных мероприятий "Восстановление ливневой канализации городского округа"</t>
  </si>
  <si>
    <t>04 4 05 00000</t>
  </si>
  <si>
    <t>05 1 00 00000</t>
  </si>
  <si>
    <t>Муниципальные проекты в рамках региональных, ведомственных проектов, входящих в состав национальных проектов</t>
  </si>
  <si>
    <t>05 1 Я5 00000</t>
  </si>
  <si>
    <t>Региональный проект "Семейные ценности и инфраструктура культуры"</t>
  </si>
  <si>
    <t>05 4 00 00000</t>
  </si>
  <si>
    <t>05 4 01 00000</t>
  </si>
  <si>
    <t>Комплекс процессных мероприятий "Расходы на содержание и обеспечение деятельности органов местного самоуправления"</t>
  </si>
  <si>
    <t>05 4 02 00000</t>
  </si>
  <si>
    <t>Комплекс процессных мероприятий "Расходы на содержание и обеспечение деятельности муниципальных казенных учреждений"</t>
  </si>
  <si>
    <t>05 4 03 00000</t>
  </si>
  <si>
    <t>Комплекс процессных мероприятий "Расходы на содержание и обеспечение деятельности муниципальных бюджетных учреждений"</t>
  </si>
  <si>
    <t>06 4 01 00000</t>
  </si>
  <si>
    <t>Комплекс процессных мероприятий "Создание благоприятных и безопасных условий проживания граждан на территории городского округа"</t>
  </si>
  <si>
    <t>06 4 02 00000</t>
  </si>
  <si>
    <t>Комплекс процессных мероприятий "Строительство, модернизация, реконструкция, капитальный ремонт объектов коммунальной инфраструктуры"</t>
  </si>
  <si>
    <t>06 4 03 00000</t>
  </si>
  <si>
    <t>Комплекс процессных мероприятий "Предоставление субсидий участникам Подпрограммы на социальные выплаты молодым семьям для приобретения (строительства) стандартного жилья"</t>
  </si>
  <si>
    <t>06 4 04 00000</t>
  </si>
  <si>
    <t>Комплекс процессных мероприятий "Обеспечение земельных участков, предоставленных на бесплатной основе гражданам, имеющим трех и более детей под строительство индивидуальных жилых домов, инженерной инфраструктурой"</t>
  </si>
  <si>
    <t>06 4 05 00000</t>
  </si>
  <si>
    <t>Комплекс процессных мероприятий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</t>
  </si>
  <si>
    <t>Комплекс процессных мероприятий "Организация снабжения жителей городского округа твердым топливом"</t>
  </si>
  <si>
    <t>06 4 06 00000</t>
  </si>
  <si>
    <t>07 4 00 00000</t>
  </si>
  <si>
    <t>07 4 01 00000</t>
  </si>
  <si>
    <t>Комплекс процессных мероприятий "Снижение рисков возникновения и смягчение последствий чрезвычайных ситуаций природного и техногенного характера в Арсеньевском городском округе"</t>
  </si>
  <si>
    <t>07 4 02 00000</t>
  </si>
  <si>
    <t>Комплекс процессных мероприятий "Обеспечение безопасности людей на водных объектах городского округа"</t>
  </si>
  <si>
    <t>Комплекс процессных мероприятий "Пожарная безопасность"</t>
  </si>
  <si>
    <t>07 4 03 00000</t>
  </si>
  <si>
    <t>07 4 04 00000</t>
  </si>
  <si>
    <t>Комплекс процессных мероприятий "Профилактика правонарушений, терроризма и экстремизма"</t>
  </si>
  <si>
    <t>07 4 05 00000</t>
  </si>
  <si>
    <t>Комплекс процессных мероприятий "Осуществление подготовки и содержания в готовности управления по делам ГО И ЧС для защиты населения и территории от чрезвычайных ситуаций"</t>
  </si>
  <si>
    <t>08 4 00 00000</t>
  </si>
  <si>
    <t>08 4 01 00000</t>
  </si>
  <si>
    <t>Комплекс процессных мероприятий "Разработка и экспертиза проектно-сметной документации и реконструкция объектов системы водоснабжения (Дачинский гидроузел, участки водопроводных сетей)"</t>
  </si>
  <si>
    <t>08 4 02 00000</t>
  </si>
  <si>
    <t>Комплекс процессных мероприятий "Подготовка документов о соответствии ГТС критериям безопасности"</t>
  </si>
  <si>
    <t>Региональные проекты, не входящие в состав национальных проектов</t>
  </si>
  <si>
    <t>09 2 2С 00000</t>
  </si>
  <si>
    <t>Региональный проект "Развитие спорта высших достижений"</t>
  </si>
  <si>
    <t>09 4 00 00000</t>
  </si>
  <si>
    <t>09 4 01 00000</t>
  </si>
  <si>
    <t>Комплекс процессных мероприятий "Развитие спортивной инфраструктуры"</t>
  </si>
  <si>
    <t>09 4 02 00000</t>
  </si>
  <si>
    <t>Комплекс процессных мероприятий "Финансовое обеспечение деятельности муниципальных учреждений, подведомственных Управлению спорта и молодежной политики Арсеньевского городского округа"</t>
  </si>
  <si>
    <t>09 4 03 00000</t>
  </si>
  <si>
    <t>Комплекс процессных мероприятий "Содержание и обеспечение деятельности органа местного самоуправления"</t>
  </si>
  <si>
    <t>09 4 04 00000</t>
  </si>
  <si>
    <t>Комплекс процессных мероприятий "Профилактика незаконного потребления наркотических средств и психотропных веществ, совершенствование антинаркотической пропаганды"</t>
  </si>
  <si>
    <t>09 4 05 00000</t>
  </si>
  <si>
    <t>Комплекс процессных мероприятий "Реализация мероприятий, направленных на привлечение детей и молодежи к участию в городских и краевых массовых мероприятиях и  повышение качества жизни детей"</t>
  </si>
  <si>
    <t>09 4 06 00000</t>
  </si>
  <si>
    <t>Комплекс процессных мероприятий "Создание условий для развития массового спорта"</t>
  </si>
  <si>
    <t>09 4 07 00000</t>
  </si>
  <si>
    <t>Комплекс процессных мероприятий "Создание условий для обеспечения подготовки спортивного резерва"</t>
  </si>
  <si>
    <t>10 4 00 00000</t>
  </si>
  <si>
    <t>10 4 01 00000</t>
  </si>
  <si>
    <t>Комплекс процессных мероприятий "Содержание муниципального имущества и материально-техническое обеспечение деятельности администрации Арсеньевского городского округа"</t>
  </si>
  <si>
    <t>11 4 00 00000</t>
  </si>
  <si>
    <t>11 4 01 00000</t>
  </si>
  <si>
    <t>Комплекс процессных мероприятий "Развитие телекоммуникационной инфраструктуры Арсеньевского городского округа"</t>
  </si>
  <si>
    <t>11 4 02 00000</t>
  </si>
  <si>
    <t>Комплекс процессных мероприятий "Повышение информационной открытости Арсеньевского городского округа"</t>
  </si>
  <si>
    <t>11 4 03 00000</t>
  </si>
  <si>
    <t>Комплекс процессных мероприятий "Организация предоставления муниципальных услуг"</t>
  </si>
  <si>
    <t>Муниципальные проекты в рамках региональных, ведомственых проектов, не входящие в состав национальных проектов</t>
  </si>
  <si>
    <t>12 2 5Г 00000</t>
  </si>
  <si>
    <t>Ведомственный проект "Поддержка дорожного хозяйства муниципальных образований Приморского края и организации транспортного обслуживания населения в границах муниципальных образований Приморского края"</t>
  </si>
  <si>
    <t>12 4 01 00000</t>
  </si>
  <si>
    <t>Комплекс процессных мероприятий "Восстановление асфальтового и грунтового покрытия проезжей части дорог для обеспечения беспрепятственного подъезда всех видов автотранспорта"</t>
  </si>
  <si>
    <t>12 4 02 00000</t>
  </si>
  <si>
    <t>Комплекс процессных мероприятий "Восстановление асфальтового покрытия дворовых территорий многоквартирных домов и проездов к дворовым территориям многоквартирных домов"</t>
  </si>
  <si>
    <t>12 4 03 00000</t>
  </si>
  <si>
    <t>Комплекс процессных мероприятий "Обеспечение безопасных условий движения по дорогам и улицам городского округа"</t>
  </si>
  <si>
    <t>13 4 00 00000</t>
  </si>
  <si>
    <t>13 4 01 00000</t>
  </si>
  <si>
    <t>Комплекс процессных мероприятий "Капитальный ремонт объектов коммунальной инфраструктуры городского округа</t>
  </si>
  <si>
    <t>13 4 02 00000</t>
  </si>
  <si>
    <t>Комплекс процессных мероприятий "Организация уличного освещения Арсеньевского городского округа"</t>
  </si>
  <si>
    <t>14 4 00 00000</t>
  </si>
  <si>
    <t>14 4 01 00000</t>
  </si>
  <si>
    <t>Комплекс процессных мероприятий "Деятельность органов местного самоуправления в сфере противодействия коррупции"</t>
  </si>
  <si>
    <t>15 4 00 00000</t>
  </si>
  <si>
    <t>15 4 01 00000</t>
  </si>
  <si>
    <t>Комплекс процессных мероприятий "Профессиональное развитие работников органов местного самоуправления Арсеньевского городского округа"</t>
  </si>
  <si>
    <t>16 4 00 00000</t>
  </si>
  <si>
    <t>16 4 01 00000</t>
  </si>
  <si>
    <t>Комплекс процессных мероприятий "Создание системы информационного обеспечения туризма и туристической деятельности на территории Арсеньевского городского округа"</t>
  </si>
  <si>
    <t>18 1 И4 00000</t>
  </si>
  <si>
    <t>18 2 01 00000</t>
  </si>
  <si>
    <t xml:space="preserve">Региональный проект "Благоустройство территорий муниципальных образований Приморского края" </t>
  </si>
  <si>
    <t>18 4 00 00000</t>
  </si>
  <si>
    <t>18 4 01 00000</t>
  </si>
  <si>
    <t xml:space="preserve">Комплекс процессных мероприятий "Развитие территорий общего пользования за счет средств городского округа" </t>
  </si>
  <si>
    <t>19 4 00 00000</t>
  </si>
  <si>
    <t>19 4 01 00000</t>
  </si>
  <si>
    <t>Комплексы процессных мероприятий "Формирование системы мотивации граждан к здоровому образу жизни, включая здоровое питание и отказ от вредных привычек"</t>
  </si>
  <si>
    <t>Комплекс процессных мероприятий "Формирование системы мотивации граждан к здоровому образу жизни, включая здоровое питание и отказ от вредных привычек"</t>
  </si>
  <si>
    <t>Непрограммные направления деятельности органов местного самоуправления городского округа, учреждений образования, культуры и иных значимых учреждений, указанных в ведомственной структуре расходов бюджета городского округа</t>
  </si>
  <si>
    <t>99 9 00 00000</t>
  </si>
  <si>
    <t>Мероприятия непрограммных направлених деятельности органов местного самоуправления городского округа, учреждений образования, культуры и иных значимых учреждений, указанных в ведомственной структуре расходов бюджета городского округа</t>
  </si>
  <si>
    <t>99 9 99 00000</t>
  </si>
  <si>
    <t>Непрограммные мероприятия</t>
  </si>
  <si>
    <t>Реализация муниципальных программ Арсеньевского городского округа  на 01.04.2025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</si>
</sst>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\ ##0.00"/>
    <numFmt numFmtId="165" formatCode="#\ ##0.00000"/>
    <numFmt numFmtId="166" formatCode="0.0"/>
    <numFmt numFmtId="167" formatCode="#\ ##0.000"/>
    <numFmt numFmtId="168" formatCode="#\ ##0.00000_ "/>
    <numFmt numFmtId="169" formatCode="0.00000"/>
    <numFmt numFmtId="170" formatCode="#,##0.00000"/>
  </numFmts>
  <fonts count="15">
    <font>
      <sz val="10"/>
      <color indexed="8"/>
      <name val="Arial"/>
      <charset val="134"/>
    </font>
    <font>
      <b/>
      <sz val="10"/>
      <color indexed="8"/>
      <name val="Arial"/>
      <charset val="204"/>
    </font>
    <font>
      <sz val="11"/>
      <color indexed="8"/>
      <name val="Arial"/>
      <charset val="204"/>
    </font>
    <font>
      <sz val="11"/>
      <color indexed="8"/>
      <name val="Times New Roman"/>
      <charset val="204"/>
    </font>
    <font>
      <sz val="11"/>
      <name val="Times New Roman"/>
      <charset val="204"/>
    </font>
    <font>
      <b/>
      <sz val="11"/>
      <color indexed="8"/>
      <name val="Times New Roman"/>
      <charset val="204"/>
    </font>
    <font>
      <sz val="13"/>
      <color indexed="8"/>
      <name val="Times New Roman"/>
      <charset val="204"/>
    </font>
    <font>
      <b/>
      <sz val="11"/>
      <name val="Times New Roman"/>
      <charset val="204"/>
    </font>
    <font>
      <b/>
      <sz val="10"/>
      <color rgb="FF000000"/>
      <name val="Arial CYR"/>
      <charset val="134"/>
    </font>
    <font>
      <sz val="10"/>
      <color rgb="FF000000"/>
      <name val="Times New Roman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4" fontId="8" fillId="2" borderId="12">
      <alignment horizontal="right" vertical="top" shrinkToFit="1"/>
    </xf>
    <xf numFmtId="0" fontId="9" fillId="0" borderId="0">
      <alignment vertical="top" wrapText="1"/>
    </xf>
    <xf numFmtId="0" fontId="10" fillId="0" borderId="0"/>
  </cellStyleXfs>
  <cellXfs count="97">
    <xf numFmtId="0" fontId="0" fillId="0" borderId="0" xfId="0"/>
    <xf numFmtId="0" fontId="1" fillId="0" borderId="0" xfId="0" applyFont="1"/>
    <xf numFmtId="0" fontId="0" fillId="0" borderId="0" xfId="0" applyFill="1"/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Font="1" applyFill="1"/>
    <xf numFmtId="0" fontId="0" fillId="0" borderId="0" xfId="0" applyBorder="1" applyAlignment="1"/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Fill="1" applyBorder="1" applyAlignment="1">
      <alignment vertical="top" wrapText="1"/>
    </xf>
    <xf numFmtId="49" fontId="7" fillId="0" borderId="6" xfId="0" applyNumberFormat="1" applyFont="1" applyFill="1" applyBorder="1" applyAlignment="1">
      <alignment vertical="top" wrapText="1"/>
    </xf>
    <xf numFmtId="165" fontId="5" fillId="0" borderId="6" xfId="0" applyNumberFormat="1" applyFont="1" applyFill="1" applyBorder="1" applyAlignment="1" applyProtection="1">
      <alignment horizontal="center" vertical="top" shrinkToFit="1"/>
    </xf>
    <xf numFmtId="165" fontId="5" fillId="0" borderId="6" xfId="0" applyNumberFormat="1" applyFont="1" applyFill="1" applyBorder="1" applyAlignment="1">
      <alignment horizontal="center" vertical="top"/>
    </xf>
    <xf numFmtId="0" fontId="0" fillId="0" borderId="0" xfId="0" applyBorder="1"/>
    <xf numFmtId="49" fontId="5" fillId="0" borderId="5" xfId="0" applyNumberFormat="1" applyFont="1" applyFill="1" applyBorder="1" applyAlignment="1" applyProtection="1">
      <alignment vertical="top" wrapText="1"/>
      <protection locked="0"/>
    </xf>
    <xf numFmtId="0" fontId="4" fillId="0" borderId="5" xfId="0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vertical="top" wrapText="1"/>
    </xf>
    <xf numFmtId="165" fontId="3" fillId="0" borderId="6" xfId="0" applyNumberFormat="1" applyFont="1" applyFill="1" applyBorder="1" applyAlignment="1">
      <alignment horizontal="center" vertical="top"/>
    </xf>
    <xf numFmtId="166" fontId="3" fillId="0" borderId="7" xfId="0" applyNumberFormat="1" applyFont="1" applyFill="1" applyBorder="1" applyAlignment="1">
      <alignment horizontal="center" vertical="top"/>
    </xf>
    <xf numFmtId="49" fontId="3" fillId="0" borderId="5" xfId="0" applyNumberFormat="1" applyFont="1" applyFill="1" applyBorder="1" applyAlignment="1" applyProtection="1">
      <alignment vertical="top" wrapText="1"/>
      <protection locked="0"/>
    </xf>
    <xf numFmtId="165" fontId="4" fillId="0" borderId="6" xfId="3" applyNumberFormat="1" applyFont="1" applyFill="1" applyBorder="1" applyAlignment="1">
      <alignment horizontal="center" vertical="justify" wrapText="1" shrinkToFit="1"/>
    </xf>
    <xf numFmtId="167" fontId="4" fillId="0" borderId="6" xfId="3" applyNumberFormat="1" applyFont="1" applyFill="1" applyBorder="1" applyAlignment="1">
      <alignment horizontal="center" vertical="justify" wrapText="1" shrinkToFit="1"/>
    </xf>
    <xf numFmtId="167" fontId="3" fillId="0" borderId="6" xfId="0" applyNumberFormat="1" applyFont="1" applyFill="1" applyBorder="1" applyAlignment="1" applyProtection="1">
      <alignment horizontal="center" vertical="top" shrinkToFit="1"/>
    </xf>
    <xf numFmtId="165" fontId="7" fillId="0" borderId="6" xfId="3" applyNumberFormat="1" applyFont="1" applyFill="1" applyBorder="1" applyAlignment="1">
      <alignment horizontal="center" vertical="justify" wrapText="1" shrinkToFit="1"/>
    </xf>
    <xf numFmtId="0" fontId="1" fillId="0" borderId="0" xfId="0" applyFont="1" applyBorder="1"/>
    <xf numFmtId="167" fontId="7" fillId="0" borderId="6" xfId="3" applyNumberFormat="1" applyFont="1" applyFill="1" applyBorder="1" applyAlignment="1">
      <alignment horizontal="center" vertical="justify" wrapText="1" shrinkToFit="1"/>
    </xf>
    <xf numFmtId="0" fontId="0" fillId="0" borderId="0" xfId="0" applyFill="1" applyBorder="1"/>
    <xf numFmtId="167" fontId="5" fillId="0" borderId="6" xfId="0" applyNumberFormat="1" applyFont="1" applyFill="1" applyBorder="1" applyAlignment="1" applyProtection="1">
      <alignment horizontal="center" vertical="top" shrinkToFit="1"/>
    </xf>
    <xf numFmtId="49" fontId="7" fillId="0" borderId="8" xfId="3" applyNumberFormat="1" applyFont="1" applyFill="1" applyBorder="1" applyAlignment="1">
      <alignment vertical="top" wrapText="1"/>
    </xf>
    <xf numFmtId="49" fontId="5" fillId="0" borderId="9" xfId="0" applyNumberFormat="1" applyFont="1" applyFill="1" applyBorder="1" applyAlignment="1" applyProtection="1">
      <alignment vertical="top" wrapText="1"/>
      <protection locked="0"/>
    </xf>
    <xf numFmtId="165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/>
    <xf numFmtId="49" fontId="2" fillId="0" borderId="0" xfId="0" applyNumberFormat="1" applyFont="1" applyFill="1" applyBorder="1" applyAlignment="1" applyProtection="1">
      <protection locked="0"/>
    </xf>
    <xf numFmtId="168" fontId="2" fillId="0" borderId="0" xfId="0" applyNumberFormat="1" applyFont="1" applyFill="1" applyBorder="1" applyAlignment="1" applyProtection="1">
      <protection locked="0"/>
    </xf>
    <xf numFmtId="165" fontId="2" fillId="0" borderId="0" xfId="0" applyNumberFormat="1" applyFont="1" applyFill="1" applyBorder="1" applyAlignment="1" applyProtection="1">
      <protection locked="0"/>
    </xf>
    <xf numFmtId="165" fontId="3" fillId="0" borderId="6" xfId="0" applyNumberFormat="1" applyFont="1" applyFill="1" applyBorder="1" applyAlignment="1" applyProtection="1">
      <alignment horizontal="center" vertical="top" shrinkToFit="1"/>
    </xf>
    <xf numFmtId="169" fontId="0" fillId="0" borderId="0" xfId="0" applyNumberFormat="1"/>
    <xf numFmtId="49" fontId="4" fillId="0" borderId="5" xfId="0" applyNumberFormat="1" applyFont="1" applyFill="1" applyBorder="1" applyAlignment="1">
      <alignment vertical="top" wrapText="1"/>
    </xf>
    <xf numFmtId="169" fontId="0" fillId="0" borderId="0" xfId="0" applyNumberFormat="1" applyBorder="1"/>
    <xf numFmtId="0" fontId="7" fillId="0" borderId="5" xfId="0" applyFont="1" applyFill="1" applyBorder="1" applyAlignment="1">
      <alignment wrapText="1"/>
    </xf>
    <xf numFmtId="170" fontId="4" fillId="0" borderId="6" xfId="3" applyNumberFormat="1" applyFont="1" applyFill="1" applyBorder="1" applyAlignment="1">
      <alignment horizontal="center" vertical="justify" wrapText="1" shrinkToFit="1"/>
    </xf>
    <xf numFmtId="169" fontId="3" fillId="0" borderId="6" xfId="0" applyNumberFormat="1" applyFont="1" applyFill="1" applyBorder="1" applyAlignment="1" applyProtection="1">
      <alignment horizontal="center" vertical="top" shrinkToFit="1"/>
    </xf>
    <xf numFmtId="165" fontId="5" fillId="3" borderId="6" xfId="0" applyNumberFormat="1" applyFont="1" applyFill="1" applyBorder="1" applyAlignment="1">
      <alignment horizontal="center" vertical="top"/>
    </xf>
    <xf numFmtId="166" fontId="3" fillId="3" borderId="7" xfId="0" applyNumberFormat="1" applyFont="1" applyFill="1" applyBorder="1" applyAlignment="1">
      <alignment horizontal="center" vertical="top"/>
    </xf>
    <xf numFmtId="49" fontId="4" fillId="3" borderId="6" xfId="0" applyNumberFormat="1" applyFont="1" applyFill="1" applyBorder="1" applyAlignment="1">
      <alignment vertical="top" wrapText="1"/>
    </xf>
    <xf numFmtId="165" fontId="3" fillId="3" borderId="6" xfId="0" applyNumberFormat="1" applyFont="1" applyFill="1" applyBorder="1" applyAlignment="1" applyProtection="1">
      <alignment horizontal="center" vertical="top" shrinkToFit="1"/>
    </xf>
    <xf numFmtId="165" fontId="3" fillId="3" borderId="6" xfId="0" applyNumberFormat="1" applyFont="1" applyFill="1" applyBorder="1" applyAlignment="1">
      <alignment horizontal="center" vertical="top"/>
    </xf>
    <xf numFmtId="49" fontId="3" fillId="3" borderId="5" xfId="0" applyNumberFormat="1" applyFont="1" applyFill="1" applyBorder="1" applyAlignment="1" applyProtection="1">
      <alignment vertical="top" wrapText="1"/>
      <protection locked="0"/>
    </xf>
    <xf numFmtId="165" fontId="4" fillId="3" borderId="6" xfId="3" applyNumberFormat="1" applyFont="1" applyFill="1" applyBorder="1" applyAlignment="1">
      <alignment horizontal="center" vertical="justify" wrapText="1" shrinkToFit="1"/>
    </xf>
    <xf numFmtId="0" fontId="11" fillId="0" borderId="5" xfId="0" applyFont="1" applyFill="1" applyBorder="1" applyAlignment="1">
      <alignment vertical="top" wrapText="1"/>
    </xf>
    <xf numFmtId="49" fontId="3" fillId="0" borderId="9" xfId="0" applyNumberFormat="1" applyFont="1" applyFill="1" applyBorder="1" applyAlignment="1" applyProtection="1">
      <alignment vertical="top" wrapText="1"/>
      <protection locked="0"/>
    </xf>
    <xf numFmtId="49" fontId="4" fillId="0" borderId="8" xfId="3" applyNumberFormat="1" applyFont="1" applyFill="1" applyBorder="1" applyAlignment="1">
      <alignment vertical="top" wrapText="1"/>
    </xf>
    <xf numFmtId="0" fontId="5" fillId="0" borderId="9" xfId="0" applyNumberFormat="1" applyFont="1" applyFill="1" applyBorder="1" applyAlignment="1" applyProtection="1">
      <alignment vertical="top" wrapText="1"/>
    </xf>
    <xf numFmtId="0" fontId="5" fillId="0" borderId="8" xfId="0" applyNumberFormat="1" applyFont="1" applyFill="1" applyBorder="1" applyAlignment="1" applyProtection="1">
      <alignment vertical="top" wrapText="1"/>
    </xf>
    <xf numFmtId="165" fontId="5" fillId="0" borderId="6" xfId="0" applyNumberFormat="1" applyFont="1" applyFill="1" applyBorder="1" applyAlignment="1" applyProtection="1">
      <alignment horizontal="center" vertical="justify"/>
    </xf>
    <xf numFmtId="49" fontId="3" fillId="0" borderId="6" xfId="0" applyNumberFormat="1" applyFont="1" applyFill="1" applyBorder="1" applyAlignment="1" applyProtection="1">
      <alignment vertical="top" wrapText="1"/>
      <protection locked="0"/>
    </xf>
    <xf numFmtId="165" fontId="5" fillId="0" borderId="6" xfId="0" applyNumberFormat="1" applyFont="1" applyFill="1" applyBorder="1" applyAlignment="1" applyProtection="1">
      <alignment horizontal="center" vertical="top" wrapText="1"/>
      <protection locked="0"/>
    </xf>
    <xf numFmtId="49" fontId="5" fillId="0" borderId="10" xfId="0" applyNumberFormat="1" applyFont="1" applyFill="1" applyBorder="1" applyAlignment="1" applyProtection="1">
      <alignment vertical="top" wrapText="1"/>
      <protection locked="0"/>
    </xf>
    <xf numFmtId="49" fontId="3" fillId="0" borderId="11" xfId="0" applyNumberFormat="1" applyFont="1" applyFill="1" applyBorder="1" applyAlignment="1" applyProtection="1">
      <alignment vertical="top" wrapText="1"/>
      <protection locked="0"/>
    </xf>
    <xf numFmtId="165" fontId="5" fillId="0" borderId="11" xfId="0" applyNumberFormat="1" applyFont="1" applyFill="1" applyBorder="1" applyAlignment="1" applyProtection="1">
      <alignment horizontal="center" vertical="top" wrapText="1"/>
      <protection locked="0"/>
    </xf>
    <xf numFmtId="165" fontId="5" fillId="0" borderId="11" xfId="0" applyNumberFormat="1" applyFont="1" applyFill="1" applyBorder="1" applyAlignment="1">
      <alignment horizontal="center" vertical="top"/>
    </xf>
    <xf numFmtId="0" fontId="7" fillId="4" borderId="5" xfId="0" applyFont="1" applyFill="1" applyBorder="1" applyAlignment="1">
      <alignment vertical="top" wrapText="1"/>
    </xf>
    <xf numFmtId="49" fontId="7" fillId="4" borderId="6" xfId="0" applyNumberFormat="1" applyFont="1" applyFill="1" applyBorder="1" applyAlignment="1">
      <alignment vertical="top" wrapText="1"/>
    </xf>
    <xf numFmtId="165" fontId="5" fillId="4" borderId="6" xfId="0" applyNumberFormat="1" applyFont="1" applyFill="1" applyBorder="1" applyAlignment="1" applyProtection="1">
      <alignment horizontal="center" vertical="top" shrinkToFit="1"/>
    </xf>
    <xf numFmtId="165" fontId="5" fillId="4" borderId="6" xfId="0" applyNumberFormat="1" applyFont="1" applyFill="1" applyBorder="1" applyAlignment="1">
      <alignment horizontal="center" vertical="top"/>
    </xf>
    <xf numFmtId="166" fontId="3" fillId="4" borderId="7" xfId="0" applyNumberFormat="1" applyFont="1" applyFill="1" applyBorder="1" applyAlignment="1">
      <alignment horizontal="center" vertical="top"/>
    </xf>
    <xf numFmtId="0" fontId="0" fillId="4" borderId="0" xfId="0" applyFill="1" applyBorder="1"/>
    <xf numFmtId="0" fontId="0" fillId="4" borderId="0" xfId="0" applyFill="1"/>
    <xf numFmtId="49" fontId="5" fillId="4" borderId="5" xfId="0" applyNumberFormat="1" applyFont="1" applyFill="1" applyBorder="1" applyAlignment="1" applyProtection="1">
      <alignment vertical="top" wrapText="1"/>
      <protection locked="0"/>
    </xf>
    <xf numFmtId="165" fontId="7" fillId="4" borderId="6" xfId="3" applyNumberFormat="1" applyFont="1" applyFill="1" applyBorder="1" applyAlignment="1">
      <alignment horizontal="center" vertical="justify" wrapText="1" shrinkToFit="1"/>
    </xf>
    <xf numFmtId="165" fontId="0" fillId="4" borderId="0" xfId="0" applyNumberFormat="1" applyFill="1" applyBorder="1"/>
    <xf numFmtId="170" fontId="3" fillId="0" borderId="6" xfId="0" applyNumberFormat="1" applyFont="1" applyFill="1" applyBorder="1" applyAlignment="1" applyProtection="1">
      <alignment horizontal="center" vertical="top" shrinkToFit="1"/>
    </xf>
    <xf numFmtId="49" fontId="12" fillId="0" borderId="6" xfId="0" applyNumberFormat="1" applyFont="1" applyFill="1" applyBorder="1" applyAlignment="1">
      <alignment vertical="top" wrapText="1"/>
    </xf>
    <xf numFmtId="0" fontId="12" fillId="0" borderId="5" xfId="0" applyFont="1" applyFill="1" applyBorder="1" applyAlignment="1">
      <alignment vertical="top" wrapText="1"/>
    </xf>
    <xf numFmtId="169" fontId="4" fillId="0" borderId="6" xfId="3" applyNumberFormat="1" applyFont="1" applyFill="1" applyBorder="1" applyAlignment="1">
      <alignment horizontal="center" vertical="justify" wrapText="1" shrinkToFit="1"/>
    </xf>
    <xf numFmtId="49" fontId="13" fillId="0" borderId="5" xfId="0" applyNumberFormat="1" applyFont="1" applyFill="1" applyBorder="1" applyAlignment="1" applyProtection="1">
      <alignment vertical="top" wrapText="1"/>
      <protection locked="0"/>
    </xf>
    <xf numFmtId="0" fontId="3" fillId="0" borderId="6" xfId="0" applyNumberFormat="1" applyFont="1" applyFill="1" applyBorder="1" applyAlignment="1" applyProtection="1">
      <alignment horizontal="center" vertical="top" shrinkToFit="1"/>
    </xf>
    <xf numFmtId="165" fontId="12" fillId="0" borderId="6" xfId="3" applyNumberFormat="1" applyFont="1" applyFill="1" applyBorder="1" applyAlignment="1">
      <alignment horizontal="center" vertical="justify" wrapText="1" shrinkToFit="1"/>
    </xf>
    <xf numFmtId="165" fontId="13" fillId="0" borderId="6" xfId="0" applyNumberFormat="1" applyFont="1" applyFill="1" applyBorder="1" applyAlignment="1">
      <alignment horizontal="center" vertical="top"/>
    </xf>
    <xf numFmtId="170" fontId="7" fillId="0" borderId="6" xfId="3" applyNumberFormat="1" applyFont="1" applyFill="1" applyBorder="1" applyAlignment="1">
      <alignment horizontal="center" vertical="justify" wrapText="1" shrinkToFit="1"/>
    </xf>
    <xf numFmtId="170" fontId="5" fillId="0" borderId="6" xfId="0" applyNumberFormat="1" applyFont="1" applyFill="1" applyBorder="1" applyAlignment="1" applyProtection="1">
      <alignment horizontal="center" vertical="top" shrinkToFit="1"/>
    </xf>
    <xf numFmtId="165" fontId="13" fillId="0" borderId="6" xfId="0" applyNumberFormat="1" applyFont="1" applyFill="1" applyBorder="1" applyAlignment="1" applyProtection="1">
      <alignment horizontal="center" vertical="top" shrinkToFit="1"/>
    </xf>
    <xf numFmtId="167" fontId="11" fillId="0" borderId="6" xfId="3" applyNumberFormat="1" applyFont="1" applyFill="1" applyBorder="1" applyAlignment="1">
      <alignment horizontal="center" vertical="justify" wrapText="1" shrinkToFit="1"/>
    </xf>
    <xf numFmtId="49" fontId="13" fillId="0" borderId="9" xfId="0" applyNumberFormat="1" applyFont="1" applyFill="1" applyBorder="1" applyAlignment="1" applyProtection="1">
      <alignment vertical="top" wrapText="1"/>
      <protection locked="0"/>
    </xf>
    <xf numFmtId="49" fontId="12" fillId="0" borderId="8" xfId="3" applyNumberFormat="1" applyFont="1" applyFill="1" applyBorder="1" applyAlignment="1">
      <alignment vertical="top" wrapText="1"/>
    </xf>
    <xf numFmtId="49" fontId="14" fillId="0" borderId="9" xfId="0" applyNumberFormat="1" applyFont="1" applyFill="1" applyBorder="1" applyAlignment="1" applyProtection="1">
      <alignment vertical="top" wrapText="1"/>
      <protection locked="0"/>
    </xf>
    <xf numFmtId="0" fontId="3" fillId="0" borderId="1" xfId="2" applyFont="1" applyFill="1" applyBorder="1" applyAlignment="1">
      <alignment horizontal="right" wrapText="1"/>
    </xf>
    <xf numFmtId="0" fontId="3" fillId="0" borderId="0" xfId="0" applyNumberFormat="1" applyFont="1" applyFill="1" applyBorder="1" applyAlignment="1" applyProtection="1">
      <alignment horizontal="center" wrapText="1"/>
      <protection locked="0"/>
    </xf>
    <xf numFmtId="0" fontId="4" fillId="0" borderId="0" xfId="3" applyFont="1" applyFill="1" applyAlignment="1">
      <alignment horizontal="left"/>
    </xf>
    <xf numFmtId="0" fontId="5" fillId="0" borderId="0" xfId="2" applyFont="1" applyFill="1" applyAlignment="1">
      <alignment horizontal="center" vertical="center" wrapText="1"/>
    </xf>
  </cellXfs>
  <cellStyles count="4">
    <cellStyle name="xl28" xfId="1"/>
    <cellStyle name="Обычный" xfId="0" builtinId="0"/>
    <cellStyle name="Обычный 2" xfId="2"/>
    <cellStyle name="Обычный_Приложение 6, 7 раздел подраздел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C7C7C7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433"/>
  <sheetViews>
    <sheetView tabSelected="1" topLeftCell="A4" zoomScale="90" zoomScaleNormal="90" workbookViewId="0">
      <selection activeCell="A6" sqref="A6:F6"/>
    </sheetView>
  </sheetViews>
  <sheetFormatPr defaultRowHeight="14.25" outlineLevelRow="3"/>
  <cols>
    <col min="1" max="1" width="42" style="3" customWidth="1"/>
    <col min="2" max="2" width="14.42578125" style="3" customWidth="1"/>
    <col min="3" max="3" width="18.7109375" style="3" customWidth="1"/>
    <col min="4" max="4" width="17.28515625" style="3" customWidth="1"/>
    <col min="5" max="5" width="16.5703125" style="4" customWidth="1"/>
    <col min="6" max="6" width="11.140625" style="4" customWidth="1"/>
    <col min="7" max="7" width="14.28515625" customWidth="1"/>
    <col min="10" max="10" width="20.28515625" customWidth="1"/>
  </cols>
  <sheetData>
    <row r="1" spans="1:7" ht="0.75" hidden="1" customHeight="1">
      <c r="C1" s="94"/>
      <c r="D1" s="94"/>
    </row>
    <row r="2" spans="1:7" ht="15" hidden="1">
      <c r="C2" s="94"/>
      <c r="D2" s="94"/>
    </row>
    <row r="3" spans="1:7" ht="15" hidden="1">
      <c r="C3" s="94"/>
      <c r="D3" s="94"/>
    </row>
    <row r="4" spans="1:7" ht="15">
      <c r="C4" s="95"/>
      <c r="D4" s="95"/>
    </row>
    <row r="5" spans="1:7" ht="51.75" customHeight="1">
      <c r="A5" s="96" t="s">
        <v>239</v>
      </c>
      <c r="B5" s="96"/>
      <c r="C5" s="96"/>
      <c r="D5" s="96"/>
      <c r="E5" s="96"/>
      <c r="F5" s="96"/>
    </row>
    <row r="6" spans="1:7" ht="21.75" customHeight="1">
      <c r="A6" s="93" t="s">
        <v>0</v>
      </c>
      <c r="B6" s="93"/>
      <c r="C6" s="93"/>
      <c r="D6" s="93"/>
      <c r="E6" s="93"/>
      <c r="F6" s="93"/>
      <c r="G6" s="5"/>
    </row>
    <row r="7" spans="1:7" ht="55.5" customHeight="1">
      <c r="A7" s="6" t="s">
        <v>1</v>
      </c>
      <c r="B7" s="7" t="s">
        <v>2</v>
      </c>
      <c r="C7" s="7" t="s">
        <v>78</v>
      </c>
      <c r="D7" s="7" t="s">
        <v>3</v>
      </c>
      <c r="E7" s="8" t="s">
        <v>4</v>
      </c>
      <c r="F7" s="9" t="s">
        <v>5</v>
      </c>
      <c r="G7" s="10"/>
    </row>
    <row r="8" spans="1:7" ht="16.5">
      <c r="A8" s="11">
        <v>1</v>
      </c>
      <c r="B8" s="12">
        <v>2</v>
      </c>
      <c r="C8" s="12">
        <v>3</v>
      </c>
      <c r="D8" s="12">
        <v>4</v>
      </c>
      <c r="E8" s="13">
        <v>5</v>
      </c>
      <c r="F8" s="14">
        <v>6</v>
      </c>
      <c r="G8" s="15"/>
    </row>
    <row r="9" spans="1:7" ht="44.25" customHeight="1">
      <c r="A9" s="56" t="s">
        <v>58</v>
      </c>
      <c r="B9" s="17" t="s">
        <v>6</v>
      </c>
      <c r="C9" s="18">
        <f>C10+C11+C12</f>
        <v>50600.739170000001</v>
      </c>
      <c r="D9" s="18">
        <f>D10+D11+D12</f>
        <v>8060.6556499999997</v>
      </c>
      <c r="E9" s="19">
        <f>C9-D9</f>
        <v>42540.08352</v>
      </c>
      <c r="F9" s="25">
        <f t="shared" ref="F9:F117" si="0">D9/C9*100</f>
        <v>15.9</v>
      </c>
      <c r="G9" s="20"/>
    </row>
    <row r="10" spans="1:7" ht="30" customHeight="1">
      <c r="A10" s="21" t="s">
        <v>7</v>
      </c>
      <c r="B10" s="17"/>
      <c r="C10" s="18">
        <f>C15+C23+C19+C27</f>
        <v>0</v>
      </c>
      <c r="D10" s="18">
        <f>D15+D23+D19+D27</f>
        <v>0</v>
      </c>
      <c r="E10" s="18">
        <f>E15+E23+E19+E27</f>
        <v>0</v>
      </c>
      <c r="F10" s="25">
        <v>0</v>
      </c>
      <c r="G10" s="20"/>
    </row>
    <row r="11" spans="1:7" ht="25.5" customHeight="1">
      <c r="A11" s="21" t="s">
        <v>8</v>
      </c>
      <c r="B11" s="17"/>
      <c r="C11" s="18">
        <f>C16+C24+C20+C28+C32+C36+C40+C44</f>
        <v>3389.31</v>
      </c>
      <c r="D11" s="18">
        <f>D16+D20+D24+D28+D32+D36+D40+D44</f>
        <v>125.53</v>
      </c>
      <c r="E11" s="18">
        <f>E16+E20+E24+E28+E32+E36+E40+E44</f>
        <v>3263.78</v>
      </c>
      <c r="F11" s="25">
        <f t="shared" si="0"/>
        <v>3.7</v>
      </c>
      <c r="G11" s="20"/>
    </row>
    <row r="12" spans="1:7" ht="23.25" customHeight="1">
      <c r="A12" s="21" t="s">
        <v>9</v>
      </c>
      <c r="B12" s="17"/>
      <c r="C12" s="18">
        <f>C17+C25+C21+C29+C33+C37+C41+C45</f>
        <v>47211.429170000003</v>
      </c>
      <c r="D12" s="18">
        <f>D17+D21+D25+D29+D33+D37+D41+D45</f>
        <v>7935.12565</v>
      </c>
      <c r="E12" s="18">
        <f>E17+E21+E25+E29+E33+E37+E41+E45</f>
        <v>39276.297209999997</v>
      </c>
      <c r="F12" s="25">
        <f t="shared" si="0"/>
        <v>16.8</v>
      </c>
      <c r="G12" s="20"/>
    </row>
    <row r="13" spans="1:7" ht="50.25" customHeight="1" outlineLevel="1">
      <c r="A13" s="22" t="s">
        <v>80</v>
      </c>
      <c r="B13" s="23" t="s">
        <v>79</v>
      </c>
      <c r="C13" s="42">
        <f>C14+C18+C22+C26+C30+C34+C38+C42</f>
        <v>50600.739170000001</v>
      </c>
      <c r="D13" s="42">
        <f>D14+D18+D22+D26+D30+D34+D38+D42</f>
        <v>8060.6556499999997</v>
      </c>
      <c r="E13" s="24">
        <f>C13-D13</f>
        <v>42540.08352</v>
      </c>
      <c r="F13" s="25">
        <f t="shared" si="0"/>
        <v>15.9</v>
      </c>
      <c r="G13" s="20"/>
    </row>
    <row r="14" spans="1:7" ht="47.25" customHeight="1" outlineLevel="1">
      <c r="A14" s="26" t="s">
        <v>81</v>
      </c>
      <c r="B14" s="23" t="s">
        <v>82</v>
      </c>
      <c r="C14" s="42">
        <f>C15+C16+C17</f>
        <v>16748.663260000001</v>
      </c>
      <c r="D14" s="42">
        <f>D15+D16+D17</f>
        <v>2886.3828400000002</v>
      </c>
      <c r="E14" s="24">
        <f t="shared" ref="E14:E131" si="1">C14-D14</f>
        <v>13862.280419999999</v>
      </c>
      <c r="F14" s="25">
        <f t="shared" si="0"/>
        <v>17.2</v>
      </c>
      <c r="G14" s="20"/>
    </row>
    <row r="15" spans="1:7" ht="30" customHeight="1" outlineLevel="1">
      <c r="A15" s="26" t="s">
        <v>7</v>
      </c>
      <c r="B15" s="23"/>
      <c r="C15" s="42">
        <v>0</v>
      </c>
      <c r="D15" s="42">
        <v>0</v>
      </c>
      <c r="E15" s="24">
        <f t="shared" si="1"/>
        <v>0</v>
      </c>
      <c r="F15" s="25">
        <v>0</v>
      </c>
      <c r="G15" s="20"/>
    </row>
    <row r="16" spans="1:7" ht="25.5" customHeight="1" outlineLevel="1">
      <c r="A16" s="26" t="s">
        <v>8</v>
      </c>
      <c r="B16" s="23"/>
      <c r="C16" s="42">
        <v>0</v>
      </c>
      <c r="D16" s="42">
        <v>0</v>
      </c>
      <c r="E16" s="24">
        <f t="shared" si="1"/>
        <v>0</v>
      </c>
      <c r="F16" s="25">
        <v>0</v>
      </c>
      <c r="G16" s="20"/>
    </row>
    <row r="17" spans="1:10" ht="25.5" customHeight="1" outlineLevel="1">
      <c r="A17" s="26" t="s">
        <v>9</v>
      </c>
      <c r="B17" s="23"/>
      <c r="C17" s="42">
        <v>16748.663260000001</v>
      </c>
      <c r="D17" s="42">
        <v>2886.3828400000002</v>
      </c>
      <c r="E17" s="24">
        <f t="shared" si="1"/>
        <v>13862.280419999999</v>
      </c>
      <c r="F17" s="25">
        <f t="shared" si="0"/>
        <v>17.2</v>
      </c>
      <c r="G17" s="20"/>
    </row>
    <row r="18" spans="1:10" ht="90" outlineLevel="1">
      <c r="A18" s="22" t="s">
        <v>84</v>
      </c>
      <c r="B18" s="23" t="s">
        <v>83</v>
      </c>
      <c r="C18" s="42">
        <f>C19+C20+C21</f>
        <v>1960</v>
      </c>
      <c r="D18" s="42">
        <f>D19+D20+D21</f>
        <v>0</v>
      </c>
      <c r="E18" s="24">
        <f t="shared" si="1"/>
        <v>1960</v>
      </c>
      <c r="F18" s="25">
        <f t="shared" si="0"/>
        <v>0</v>
      </c>
      <c r="G18" s="20"/>
    </row>
    <row r="19" spans="1:10" ht="31.5" customHeight="1" outlineLevel="1">
      <c r="A19" s="26" t="s">
        <v>7</v>
      </c>
      <c r="B19" s="23"/>
      <c r="C19" s="27">
        <v>0</v>
      </c>
      <c r="D19" s="42">
        <v>0</v>
      </c>
      <c r="E19" s="24">
        <f t="shared" si="1"/>
        <v>0</v>
      </c>
      <c r="F19" s="25">
        <v>0</v>
      </c>
      <c r="G19" s="20"/>
    </row>
    <row r="20" spans="1:10" ht="24" customHeight="1" outlineLevel="1">
      <c r="A20" s="26" t="s">
        <v>8</v>
      </c>
      <c r="B20" s="23"/>
      <c r="C20" s="27">
        <v>0</v>
      </c>
      <c r="D20" s="42">
        <v>0</v>
      </c>
      <c r="E20" s="24">
        <f t="shared" si="1"/>
        <v>0</v>
      </c>
      <c r="F20" s="25" t="e">
        <f t="shared" si="0"/>
        <v>#DIV/0!</v>
      </c>
      <c r="G20" s="20"/>
    </row>
    <row r="21" spans="1:10" ht="24" customHeight="1" outlineLevel="1">
      <c r="A21" s="26" t="s">
        <v>9</v>
      </c>
      <c r="B21" s="23"/>
      <c r="C21" s="27">
        <v>1960</v>
      </c>
      <c r="D21" s="42">
        <v>0</v>
      </c>
      <c r="E21" s="24">
        <f t="shared" si="1"/>
        <v>1960</v>
      </c>
      <c r="F21" s="25">
        <f t="shared" si="0"/>
        <v>0</v>
      </c>
      <c r="G21" s="20"/>
    </row>
    <row r="22" spans="1:10" ht="59.25" customHeight="1" outlineLevel="2">
      <c r="A22" s="22" t="s">
        <v>86</v>
      </c>
      <c r="B22" s="23" t="s">
        <v>85</v>
      </c>
      <c r="C22" s="42">
        <f>C23+C24+C25</f>
        <v>14558.3423</v>
      </c>
      <c r="D22" s="42">
        <f>D23+D24+D25</f>
        <v>1429.5385100000001</v>
      </c>
      <c r="E22" s="24">
        <f t="shared" si="1"/>
        <v>13128.80379</v>
      </c>
      <c r="F22" s="25">
        <f t="shared" si="0"/>
        <v>9.8000000000000007</v>
      </c>
      <c r="G22" s="20"/>
      <c r="J22" s="43"/>
    </row>
    <row r="23" spans="1:10" ht="32.25" customHeight="1" outlineLevel="2">
      <c r="A23" s="26" t="s">
        <v>7</v>
      </c>
      <c r="B23" s="23"/>
      <c r="C23" s="28">
        <v>0</v>
      </c>
      <c r="D23" s="29">
        <v>0</v>
      </c>
      <c r="E23" s="24">
        <f t="shared" si="1"/>
        <v>0</v>
      </c>
      <c r="F23" s="25">
        <v>0</v>
      </c>
      <c r="G23" s="20"/>
    </row>
    <row r="24" spans="1:10" ht="24" customHeight="1" outlineLevel="2">
      <c r="A24" s="26" t="s">
        <v>8</v>
      </c>
      <c r="B24" s="23"/>
      <c r="C24" s="28">
        <v>3389.31</v>
      </c>
      <c r="D24" s="29">
        <v>125.53</v>
      </c>
      <c r="E24" s="24">
        <f t="shared" si="1"/>
        <v>3263.78</v>
      </c>
      <c r="F24" s="25">
        <v>0</v>
      </c>
      <c r="G24" s="20"/>
    </row>
    <row r="25" spans="1:10" ht="27" customHeight="1" outlineLevel="2">
      <c r="A25" s="26" t="s">
        <v>9</v>
      </c>
      <c r="B25" s="23"/>
      <c r="C25" s="27">
        <v>11169.032300000001</v>
      </c>
      <c r="D25" s="42">
        <v>1304.0085099999999</v>
      </c>
      <c r="E25" s="24">
        <f t="shared" si="1"/>
        <v>9865.0237899999993</v>
      </c>
      <c r="F25" s="25">
        <f t="shared" si="0"/>
        <v>11.7</v>
      </c>
      <c r="G25" s="20"/>
    </row>
    <row r="26" spans="1:10" ht="60" customHeight="1" outlineLevel="2">
      <c r="A26" s="26" t="s">
        <v>88</v>
      </c>
      <c r="B26" s="23" t="s">
        <v>87</v>
      </c>
      <c r="C26" s="42">
        <f>C27+C28+C29</f>
        <v>16950.475989999999</v>
      </c>
      <c r="D26" s="42">
        <f>D27+D28+D29</f>
        <v>3506.7942200000002</v>
      </c>
      <c r="E26" s="24">
        <f t="shared" si="1"/>
        <v>13443.681769999999</v>
      </c>
      <c r="F26" s="25">
        <f t="shared" si="0"/>
        <v>20.7</v>
      </c>
      <c r="G26" s="20"/>
    </row>
    <row r="27" spans="1:10" ht="31.5" customHeight="1" outlineLevel="2">
      <c r="A27" s="26" t="s">
        <v>7</v>
      </c>
      <c r="B27" s="23"/>
      <c r="C27" s="27">
        <v>0</v>
      </c>
      <c r="D27" s="42">
        <v>0</v>
      </c>
      <c r="E27" s="24">
        <f t="shared" si="1"/>
        <v>0</v>
      </c>
      <c r="F27" s="25">
        <v>0</v>
      </c>
      <c r="G27" s="20"/>
    </row>
    <row r="28" spans="1:10" ht="24" customHeight="1" outlineLevel="2">
      <c r="A28" s="26" t="s">
        <v>8</v>
      </c>
      <c r="B28" s="23"/>
      <c r="C28" s="27">
        <v>0</v>
      </c>
      <c r="D28" s="42">
        <v>0</v>
      </c>
      <c r="E28" s="24">
        <f t="shared" si="1"/>
        <v>0</v>
      </c>
      <c r="F28" s="25">
        <v>0</v>
      </c>
      <c r="G28" s="20"/>
    </row>
    <row r="29" spans="1:10" ht="24" customHeight="1" outlineLevel="2">
      <c r="A29" s="26" t="s">
        <v>9</v>
      </c>
      <c r="B29" s="23"/>
      <c r="C29" s="27">
        <v>16950.475989999999</v>
      </c>
      <c r="D29" s="42">
        <v>3506.7942200000002</v>
      </c>
      <c r="E29" s="24">
        <f t="shared" si="1"/>
        <v>13443.681769999999</v>
      </c>
      <c r="F29" s="25">
        <f t="shared" si="0"/>
        <v>20.7</v>
      </c>
      <c r="G29" s="20"/>
    </row>
    <row r="30" spans="1:10" ht="61.5" customHeight="1" outlineLevel="2">
      <c r="A30" s="26" t="s">
        <v>90</v>
      </c>
      <c r="B30" s="23" t="s">
        <v>89</v>
      </c>
      <c r="C30" s="27">
        <f>C31+C32+C33</f>
        <v>126.79207</v>
      </c>
      <c r="D30" s="42">
        <f>D31+D32+D33</f>
        <v>31.774529999999999</v>
      </c>
      <c r="E30" s="24">
        <f>C30-D30</f>
        <v>95.017539999999997</v>
      </c>
      <c r="F30" s="25">
        <f t="shared" si="0"/>
        <v>25.1</v>
      </c>
      <c r="G30" s="20"/>
    </row>
    <row r="31" spans="1:10" ht="36.75" customHeight="1" outlineLevel="2">
      <c r="A31" s="26" t="s">
        <v>7</v>
      </c>
      <c r="B31" s="23"/>
      <c r="C31" s="27">
        <v>0</v>
      </c>
      <c r="D31" s="42">
        <v>0</v>
      </c>
      <c r="E31" s="24">
        <v>0</v>
      </c>
      <c r="F31" s="25" t="e">
        <f t="shared" si="0"/>
        <v>#DIV/0!</v>
      </c>
      <c r="G31" s="20"/>
    </row>
    <row r="32" spans="1:10" ht="24" customHeight="1" outlineLevel="2">
      <c r="A32" s="26" t="s">
        <v>8</v>
      </c>
      <c r="B32" s="23"/>
      <c r="C32" s="27">
        <v>0</v>
      </c>
      <c r="D32" s="42">
        <v>0</v>
      </c>
      <c r="E32" s="24">
        <v>0</v>
      </c>
      <c r="F32" s="25" t="e">
        <f t="shared" si="0"/>
        <v>#DIV/0!</v>
      </c>
      <c r="G32" s="20"/>
    </row>
    <row r="33" spans="1:7" ht="24" customHeight="1" outlineLevel="2">
      <c r="A33" s="26" t="s">
        <v>9</v>
      </c>
      <c r="B33" s="23"/>
      <c r="C33" s="27">
        <v>126.79207</v>
      </c>
      <c r="D33" s="42">
        <v>31.774529999999999</v>
      </c>
      <c r="E33" s="24">
        <v>95.011229999999998</v>
      </c>
      <c r="F33" s="25">
        <f t="shared" si="0"/>
        <v>25.1</v>
      </c>
      <c r="G33" s="20"/>
    </row>
    <row r="34" spans="1:7" ht="60.75" customHeight="1" outlineLevel="2">
      <c r="A34" s="26" t="s">
        <v>92</v>
      </c>
      <c r="B34" s="23" t="s">
        <v>91</v>
      </c>
      <c r="C34" s="27">
        <f>C35+C36+C37</f>
        <v>206.16555</v>
      </c>
      <c r="D34" s="42">
        <f>D35+D36+D37</f>
        <v>206.16555</v>
      </c>
      <c r="E34" s="24">
        <f>C34-D34</f>
        <v>0</v>
      </c>
      <c r="F34" s="25">
        <f t="shared" si="0"/>
        <v>100</v>
      </c>
      <c r="G34" s="20"/>
    </row>
    <row r="35" spans="1:7" ht="36.75" customHeight="1" outlineLevel="2">
      <c r="A35" s="26" t="s">
        <v>7</v>
      </c>
      <c r="B35" s="23"/>
      <c r="C35" s="27">
        <v>0</v>
      </c>
      <c r="D35" s="42">
        <v>0</v>
      </c>
      <c r="E35" s="24">
        <v>0</v>
      </c>
      <c r="F35" s="25" t="e">
        <f t="shared" si="0"/>
        <v>#DIV/0!</v>
      </c>
      <c r="G35" s="20"/>
    </row>
    <row r="36" spans="1:7" ht="24" customHeight="1" outlineLevel="2">
      <c r="A36" s="26" t="s">
        <v>8</v>
      </c>
      <c r="B36" s="23"/>
      <c r="C36" s="27">
        <v>0</v>
      </c>
      <c r="D36" s="42">
        <v>0</v>
      </c>
      <c r="E36" s="24">
        <v>0</v>
      </c>
      <c r="F36" s="25" t="e">
        <f t="shared" si="0"/>
        <v>#DIV/0!</v>
      </c>
      <c r="G36" s="20"/>
    </row>
    <row r="37" spans="1:7" ht="24" customHeight="1" outlineLevel="2">
      <c r="A37" s="26" t="s">
        <v>9</v>
      </c>
      <c r="B37" s="23"/>
      <c r="C37" s="27">
        <v>206.16555</v>
      </c>
      <c r="D37" s="42">
        <v>206.16555</v>
      </c>
      <c r="E37" s="24">
        <v>0</v>
      </c>
      <c r="F37" s="25">
        <f t="shared" si="0"/>
        <v>100</v>
      </c>
      <c r="G37" s="20"/>
    </row>
    <row r="38" spans="1:7" ht="51.75" customHeight="1" outlineLevel="2">
      <c r="A38" s="22" t="s">
        <v>94</v>
      </c>
      <c r="B38" s="23" t="s">
        <v>93</v>
      </c>
      <c r="C38" s="42">
        <f>C39+C40+C41</f>
        <v>10</v>
      </c>
      <c r="D38" s="42">
        <f>D39+D40+D41</f>
        <v>0</v>
      </c>
      <c r="E38" s="24">
        <f t="shared" ref="E38:E40" si="2">C38-D38</f>
        <v>10</v>
      </c>
      <c r="F38" s="25">
        <f t="shared" ref="F38" si="3">D38/C38*100</f>
        <v>0</v>
      </c>
      <c r="G38" s="20"/>
    </row>
    <row r="39" spans="1:7" ht="34.5" customHeight="1" outlineLevel="2">
      <c r="A39" s="26" t="s">
        <v>7</v>
      </c>
      <c r="B39" s="23"/>
      <c r="C39" s="27">
        <v>0</v>
      </c>
      <c r="D39" s="42">
        <v>0</v>
      </c>
      <c r="E39" s="24">
        <f t="shared" si="2"/>
        <v>0</v>
      </c>
      <c r="F39" s="25">
        <v>0</v>
      </c>
      <c r="G39" s="20"/>
    </row>
    <row r="40" spans="1:7" ht="24" customHeight="1" outlineLevel="2">
      <c r="A40" s="26" t="s">
        <v>8</v>
      </c>
      <c r="B40" s="23"/>
      <c r="C40" s="27">
        <v>0</v>
      </c>
      <c r="D40" s="27">
        <v>0</v>
      </c>
      <c r="E40" s="24">
        <f t="shared" si="2"/>
        <v>0</v>
      </c>
      <c r="F40" s="25" t="e">
        <f t="shared" ref="F40:F42" si="4">D40/C40*100</f>
        <v>#DIV/0!</v>
      </c>
      <c r="G40" s="20"/>
    </row>
    <row r="41" spans="1:7" ht="24" customHeight="1" outlineLevel="2">
      <c r="A41" s="26" t="s">
        <v>9</v>
      </c>
      <c r="B41" s="23"/>
      <c r="C41" s="27">
        <v>10</v>
      </c>
      <c r="D41" s="27">
        <v>0</v>
      </c>
      <c r="E41" s="24">
        <v>10</v>
      </c>
      <c r="F41" s="25">
        <f t="shared" si="4"/>
        <v>0</v>
      </c>
      <c r="G41" s="20"/>
    </row>
    <row r="42" spans="1:7" ht="77.25" customHeight="1" outlineLevel="2">
      <c r="A42" s="22" t="s">
        <v>96</v>
      </c>
      <c r="B42" s="23" t="s">
        <v>95</v>
      </c>
      <c r="C42" s="42">
        <f>C43+C44+C45</f>
        <v>40.299999999999997</v>
      </c>
      <c r="D42" s="42">
        <f>D43+D44+D45</f>
        <v>0</v>
      </c>
      <c r="E42" s="24">
        <f t="shared" ref="E42:E44" si="5">C42-D42</f>
        <v>40.299999999999997</v>
      </c>
      <c r="F42" s="25">
        <f t="shared" si="4"/>
        <v>0</v>
      </c>
      <c r="G42" s="20"/>
    </row>
    <row r="43" spans="1:7" ht="30" customHeight="1" outlineLevel="2">
      <c r="A43" s="26" t="s">
        <v>7</v>
      </c>
      <c r="B43" s="23"/>
      <c r="C43" s="27">
        <v>0</v>
      </c>
      <c r="D43" s="42">
        <v>0</v>
      </c>
      <c r="E43" s="24">
        <f t="shared" si="5"/>
        <v>0</v>
      </c>
      <c r="F43" s="25">
        <v>0</v>
      </c>
      <c r="G43" s="20"/>
    </row>
    <row r="44" spans="1:7" ht="27.75" customHeight="1" outlineLevel="2">
      <c r="A44" s="26" t="s">
        <v>8</v>
      </c>
      <c r="B44" s="23"/>
      <c r="C44" s="27">
        <v>0</v>
      </c>
      <c r="D44" s="27">
        <v>0</v>
      </c>
      <c r="E44" s="24">
        <f t="shared" si="5"/>
        <v>0</v>
      </c>
      <c r="F44" s="25" t="e">
        <f t="shared" ref="F44:F45" si="6">D44/C44*100</f>
        <v>#DIV/0!</v>
      </c>
      <c r="G44" s="20"/>
    </row>
    <row r="45" spans="1:7" ht="25.5" customHeight="1" outlineLevel="2">
      <c r="A45" s="26" t="s">
        <v>9</v>
      </c>
      <c r="B45" s="23"/>
      <c r="C45" s="27">
        <v>40.299999999999997</v>
      </c>
      <c r="D45" s="27">
        <v>0</v>
      </c>
      <c r="E45" s="24">
        <v>40.299999999999997</v>
      </c>
      <c r="F45" s="25">
        <f t="shared" si="6"/>
        <v>0</v>
      </c>
      <c r="G45" s="20"/>
    </row>
    <row r="46" spans="1:7" s="74" customFormat="1" ht="45" customHeight="1" outlineLevel="2">
      <c r="A46" s="68" t="s">
        <v>59</v>
      </c>
      <c r="B46" s="69" t="s">
        <v>10</v>
      </c>
      <c r="C46" s="70">
        <f>C47+C48+C49</f>
        <v>1505748.68845</v>
      </c>
      <c r="D46" s="70">
        <f>D47+D48+D49</f>
        <v>286390.28750999999</v>
      </c>
      <c r="E46" s="71">
        <f t="shared" si="1"/>
        <v>1219358.4009400001</v>
      </c>
      <c r="F46" s="72">
        <f t="shared" si="0"/>
        <v>19</v>
      </c>
      <c r="G46" s="73"/>
    </row>
    <row r="47" spans="1:7" s="74" customFormat="1" ht="30.75" customHeight="1" outlineLevel="2">
      <c r="A47" s="75" t="s">
        <v>7</v>
      </c>
      <c r="B47" s="69"/>
      <c r="C47" s="76">
        <f t="shared" ref="C47:D49" si="7">C52+C57+C62+C66+C70+C74+C78+C82+C86+C90</f>
        <v>93714.182769999999</v>
      </c>
      <c r="D47" s="76">
        <f t="shared" si="7"/>
        <v>26634.436000000002</v>
      </c>
      <c r="E47" s="71">
        <f t="shared" si="1"/>
        <v>67079.746769999998</v>
      </c>
      <c r="F47" s="72">
        <f t="shared" si="0"/>
        <v>28.4</v>
      </c>
      <c r="G47" s="73"/>
    </row>
    <row r="48" spans="1:7" s="74" customFormat="1" ht="24" customHeight="1" outlineLevel="2">
      <c r="A48" s="75" t="s">
        <v>8</v>
      </c>
      <c r="B48" s="69"/>
      <c r="C48" s="76">
        <f t="shared" si="7"/>
        <v>744195.96302999998</v>
      </c>
      <c r="D48" s="76">
        <f t="shared" si="7"/>
        <v>138720.10448000001</v>
      </c>
      <c r="E48" s="71">
        <f t="shared" si="1"/>
        <v>605475.85855</v>
      </c>
      <c r="F48" s="72">
        <f t="shared" si="0"/>
        <v>18.600000000000001</v>
      </c>
      <c r="G48" s="77"/>
    </row>
    <row r="49" spans="1:7" s="74" customFormat="1" ht="24" customHeight="1" outlineLevel="2">
      <c r="A49" s="75" t="s">
        <v>9</v>
      </c>
      <c r="B49" s="69"/>
      <c r="C49" s="76">
        <f t="shared" si="7"/>
        <v>667838.54264999996</v>
      </c>
      <c r="D49" s="76">
        <f t="shared" si="7"/>
        <v>121035.74703</v>
      </c>
      <c r="E49" s="71">
        <f t="shared" si="1"/>
        <v>546802.79561999999</v>
      </c>
      <c r="F49" s="72">
        <f t="shared" si="0"/>
        <v>18.100000000000001</v>
      </c>
      <c r="G49" s="73"/>
    </row>
    <row r="50" spans="1:7" ht="46.5" customHeight="1" outlineLevel="2">
      <c r="A50" s="22" t="s">
        <v>97</v>
      </c>
      <c r="B50" s="23" t="s">
        <v>11</v>
      </c>
      <c r="C50" s="42">
        <f>C51</f>
        <v>62998.546600000001</v>
      </c>
      <c r="D50" s="42">
        <f>D51</f>
        <v>15737.296</v>
      </c>
      <c r="E50" s="24">
        <f t="shared" si="1"/>
        <v>47261.250599999999</v>
      </c>
      <c r="F50" s="25">
        <f t="shared" si="0"/>
        <v>25</v>
      </c>
      <c r="G50" s="20"/>
    </row>
    <row r="51" spans="1:7" ht="46.5" customHeight="1" outlineLevel="2">
      <c r="A51" s="22" t="s">
        <v>98</v>
      </c>
      <c r="B51" s="23" t="s">
        <v>99</v>
      </c>
      <c r="C51" s="42">
        <f>C52+C53+C54</f>
        <v>62998.546600000001</v>
      </c>
      <c r="D51" s="42">
        <f>D52+D53+D54</f>
        <v>15737.296</v>
      </c>
      <c r="E51" s="24">
        <f>C51-D51</f>
        <v>47261.250599999999</v>
      </c>
      <c r="F51" s="25">
        <f t="shared" si="0"/>
        <v>25</v>
      </c>
      <c r="G51" s="20"/>
    </row>
    <row r="52" spans="1:7" ht="30" customHeight="1" outlineLevel="2">
      <c r="A52" s="26" t="s">
        <v>7</v>
      </c>
      <c r="B52" s="23"/>
      <c r="C52" s="27">
        <v>57589.055269999997</v>
      </c>
      <c r="D52" s="42">
        <v>14931.436</v>
      </c>
      <c r="E52" s="24">
        <f t="shared" si="1"/>
        <v>42657.619270000003</v>
      </c>
      <c r="F52" s="25">
        <v>0</v>
      </c>
      <c r="G52" s="20"/>
    </row>
    <row r="53" spans="1:7" ht="27.75" customHeight="1" outlineLevel="2">
      <c r="A53" s="26" t="s">
        <v>8</v>
      </c>
      <c r="B53" s="23"/>
      <c r="C53" s="27">
        <v>5409.4913299999998</v>
      </c>
      <c r="D53" s="27">
        <v>805.86</v>
      </c>
      <c r="E53" s="24">
        <f>C53-D53</f>
        <v>4603.6313300000002</v>
      </c>
      <c r="F53" s="25">
        <f t="shared" si="0"/>
        <v>14.9</v>
      </c>
      <c r="G53" s="20"/>
    </row>
    <row r="54" spans="1:7" ht="25.5" customHeight="1" outlineLevel="2">
      <c r="A54" s="26" t="s">
        <v>9</v>
      </c>
      <c r="B54" s="23"/>
      <c r="C54" s="27">
        <v>0</v>
      </c>
      <c r="D54" s="27">
        <v>0</v>
      </c>
      <c r="E54" s="24">
        <v>0</v>
      </c>
      <c r="F54" s="25" t="e">
        <f t="shared" si="0"/>
        <v>#DIV/0!</v>
      </c>
      <c r="G54" s="20"/>
    </row>
    <row r="55" spans="1:7" ht="45" customHeight="1" outlineLevel="2">
      <c r="A55" s="22" t="s">
        <v>100</v>
      </c>
      <c r="B55" s="23" t="s">
        <v>12</v>
      </c>
      <c r="C55" s="42">
        <f>C56</f>
        <v>13636.363649999999</v>
      </c>
      <c r="D55" s="42">
        <f>D56</f>
        <v>0</v>
      </c>
      <c r="E55" s="24">
        <f t="shared" si="1"/>
        <v>13636.363649999999</v>
      </c>
      <c r="F55" s="25">
        <f t="shared" si="0"/>
        <v>0</v>
      </c>
      <c r="G55" s="20"/>
    </row>
    <row r="56" spans="1:7" ht="32.25" customHeight="1" outlineLevel="2">
      <c r="A56" s="26" t="s">
        <v>102</v>
      </c>
      <c r="B56" s="23" t="s">
        <v>101</v>
      </c>
      <c r="C56" s="27">
        <f>C57+C58+C59</f>
        <v>13636.363649999999</v>
      </c>
      <c r="D56" s="27">
        <f t="shared" ref="D56" si="8">D57+D58+D59</f>
        <v>0</v>
      </c>
      <c r="E56" s="24">
        <f t="shared" si="1"/>
        <v>13636.363649999999</v>
      </c>
      <c r="F56" s="25">
        <f t="shared" si="0"/>
        <v>0</v>
      </c>
      <c r="G56" s="20"/>
    </row>
    <row r="57" spans="1:7" ht="31.5" customHeight="1" outlineLevel="2">
      <c r="A57" s="26" t="s">
        <v>7</v>
      </c>
      <c r="B57" s="23"/>
      <c r="C57" s="27">
        <v>0</v>
      </c>
      <c r="D57" s="27">
        <v>0</v>
      </c>
      <c r="E57" s="24">
        <f t="shared" si="1"/>
        <v>0</v>
      </c>
      <c r="F57" s="25" t="e">
        <f t="shared" si="0"/>
        <v>#DIV/0!</v>
      </c>
      <c r="G57" s="20"/>
    </row>
    <row r="58" spans="1:7" ht="27.75" customHeight="1" outlineLevel="2">
      <c r="A58" s="26" t="s">
        <v>8</v>
      </c>
      <c r="B58" s="23"/>
      <c r="C58" s="27">
        <v>13500</v>
      </c>
      <c r="D58" s="27">
        <v>0</v>
      </c>
      <c r="E58" s="24">
        <f t="shared" si="1"/>
        <v>13500</v>
      </c>
      <c r="F58" s="25">
        <f t="shared" si="0"/>
        <v>0</v>
      </c>
      <c r="G58" s="20"/>
    </row>
    <row r="59" spans="1:7" ht="21.75" customHeight="1" outlineLevel="2">
      <c r="A59" s="26" t="s">
        <v>9</v>
      </c>
      <c r="B59" s="23"/>
      <c r="C59" s="27">
        <v>136.36365000000001</v>
      </c>
      <c r="D59" s="42">
        <v>0</v>
      </c>
      <c r="E59" s="24">
        <f t="shared" si="1"/>
        <v>136.36365000000001</v>
      </c>
      <c r="F59" s="25">
        <v>0</v>
      </c>
      <c r="G59" s="20"/>
    </row>
    <row r="60" spans="1:7" s="1" customFormat="1" ht="29.25" customHeight="1" outlineLevel="3">
      <c r="A60" s="22" t="s">
        <v>80</v>
      </c>
      <c r="B60" s="23" t="s">
        <v>103</v>
      </c>
      <c r="C60" s="42">
        <f>C61+C65+C69+C73+C77+C81+C85+C89</f>
        <v>1429113.7782000001</v>
      </c>
      <c r="D60" s="42">
        <f>D61+D65+D69+D73+D77+D81+D85+D89</f>
        <v>270652.99151000002</v>
      </c>
      <c r="E60" s="24">
        <f t="shared" si="1"/>
        <v>1158460.78669</v>
      </c>
      <c r="F60" s="25">
        <f t="shared" si="0"/>
        <v>18.899999999999999</v>
      </c>
      <c r="G60" s="31"/>
    </row>
    <row r="61" spans="1:7" s="1" customFormat="1" ht="45" customHeight="1" outlineLevel="3">
      <c r="A61" s="22" t="s">
        <v>105</v>
      </c>
      <c r="B61" s="23" t="s">
        <v>104</v>
      </c>
      <c r="C61" s="42">
        <f>C62+C63+C64</f>
        <v>494188.14630999998</v>
      </c>
      <c r="D61" s="42">
        <f>D62+D63+D64</f>
        <v>93945.059550000005</v>
      </c>
      <c r="E61" s="24">
        <f t="shared" si="1"/>
        <v>400243.08675999998</v>
      </c>
      <c r="F61" s="25">
        <f t="shared" si="0"/>
        <v>19</v>
      </c>
      <c r="G61" s="31"/>
    </row>
    <row r="62" spans="1:7" s="1" customFormat="1" ht="28.5" customHeight="1" outlineLevel="3">
      <c r="A62" s="26" t="s">
        <v>7</v>
      </c>
      <c r="B62" s="23"/>
      <c r="C62" s="81">
        <v>0</v>
      </c>
      <c r="D62" s="48">
        <v>0</v>
      </c>
      <c r="E62" s="24">
        <f t="shared" si="1"/>
        <v>0</v>
      </c>
      <c r="F62" s="25">
        <v>0</v>
      </c>
      <c r="G62" s="31"/>
    </row>
    <row r="63" spans="1:7" s="1" customFormat="1" ht="27.75" customHeight="1" outlineLevel="3">
      <c r="A63" s="26" t="s">
        <v>8</v>
      </c>
      <c r="B63" s="23"/>
      <c r="C63" s="27">
        <v>260237.55100000001</v>
      </c>
      <c r="D63" s="27">
        <v>50000</v>
      </c>
      <c r="E63" s="24">
        <f t="shared" si="1"/>
        <v>210237.55100000001</v>
      </c>
      <c r="F63" s="25">
        <f t="shared" si="0"/>
        <v>19.2</v>
      </c>
      <c r="G63" s="31"/>
    </row>
    <row r="64" spans="1:7" s="1" customFormat="1" ht="22.5" customHeight="1" outlineLevel="3">
      <c r="A64" s="26" t="s">
        <v>9</v>
      </c>
      <c r="B64" s="23"/>
      <c r="C64" s="27">
        <v>233950.59531</v>
      </c>
      <c r="D64" s="42">
        <v>43945.059549999998</v>
      </c>
      <c r="E64" s="24">
        <f t="shared" si="1"/>
        <v>190005.53576</v>
      </c>
      <c r="F64" s="25">
        <f t="shared" si="0"/>
        <v>18.8</v>
      </c>
      <c r="G64" s="31"/>
    </row>
    <row r="65" spans="1:7" s="1" customFormat="1" ht="46.5" customHeight="1" outlineLevel="3">
      <c r="A65" s="22" t="s">
        <v>107</v>
      </c>
      <c r="B65" s="23" t="s">
        <v>106</v>
      </c>
      <c r="C65" s="42">
        <f>C66+C67+C68</f>
        <v>62825.47</v>
      </c>
      <c r="D65" s="42">
        <f>D66+D67+D68</f>
        <v>15210.47309</v>
      </c>
      <c r="E65" s="24">
        <f t="shared" ref="E65:E68" si="9">C65-D65</f>
        <v>47614.996910000002</v>
      </c>
      <c r="F65" s="25">
        <f t="shared" ref="F65" si="10">D65/C65*100</f>
        <v>24.2</v>
      </c>
      <c r="G65" s="31"/>
    </row>
    <row r="66" spans="1:7" s="1" customFormat="1" ht="39" customHeight="1" outlineLevel="3">
      <c r="A66" s="26" t="s">
        <v>7</v>
      </c>
      <c r="B66" s="23"/>
      <c r="C66" s="81">
        <v>0</v>
      </c>
      <c r="D66" s="48">
        <v>0</v>
      </c>
      <c r="E66" s="24">
        <f t="shared" si="9"/>
        <v>0</v>
      </c>
      <c r="F66" s="25">
        <v>0</v>
      </c>
      <c r="G66" s="31"/>
    </row>
    <row r="67" spans="1:7" s="1" customFormat="1" ht="22.5" customHeight="1" outlineLevel="3">
      <c r="A67" s="26" t="s">
        <v>8</v>
      </c>
      <c r="B67" s="23"/>
      <c r="C67" s="27">
        <v>0</v>
      </c>
      <c r="D67" s="27">
        <v>0</v>
      </c>
      <c r="E67" s="24">
        <f t="shared" si="9"/>
        <v>0</v>
      </c>
      <c r="F67" s="25" t="e">
        <f t="shared" ref="F67:F69" si="11">D67/C67*100</f>
        <v>#DIV/0!</v>
      </c>
      <c r="G67" s="31"/>
    </row>
    <row r="68" spans="1:7" s="1" customFormat="1" ht="22.5" customHeight="1" outlineLevel="3">
      <c r="A68" s="26" t="s">
        <v>9</v>
      </c>
      <c r="B68" s="23"/>
      <c r="C68" s="27">
        <v>62825.47</v>
      </c>
      <c r="D68" s="42">
        <v>15210.47309</v>
      </c>
      <c r="E68" s="24">
        <f t="shared" si="9"/>
        <v>47614.996910000002</v>
      </c>
      <c r="F68" s="25">
        <f t="shared" si="11"/>
        <v>24.2</v>
      </c>
      <c r="G68" s="31"/>
    </row>
    <row r="69" spans="1:7" s="1" customFormat="1" ht="46.5" customHeight="1" outlineLevel="3">
      <c r="A69" s="22" t="s">
        <v>109</v>
      </c>
      <c r="B69" s="23" t="s">
        <v>108</v>
      </c>
      <c r="C69" s="42">
        <f>C70+C71+C72</f>
        <v>621328.44062000001</v>
      </c>
      <c r="D69" s="42">
        <f>D70+D71+D72</f>
        <v>128115.99947</v>
      </c>
      <c r="E69" s="24">
        <f t="shared" ref="E69:E75" si="12">C69-D69</f>
        <v>493212.44115000003</v>
      </c>
      <c r="F69" s="25">
        <f t="shared" si="11"/>
        <v>20.6</v>
      </c>
      <c r="G69" s="31"/>
    </row>
    <row r="70" spans="1:7" s="1" customFormat="1" ht="36.75" customHeight="1" outlineLevel="3">
      <c r="A70" s="26" t="s">
        <v>7</v>
      </c>
      <c r="B70" s="23"/>
      <c r="C70" s="47">
        <v>36125.127500000002</v>
      </c>
      <c r="D70" s="78">
        <v>11703</v>
      </c>
      <c r="E70" s="24">
        <f>C70-D70</f>
        <v>24422.127499999999</v>
      </c>
      <c r="F70" s="25">
        <v>0</v>
      </c>
      <c r="G70" s="31"/>
    </row>
    <row r="71" spans="1:7" s="1" customFormat="1" ht="22.5" customHeight="1" outlineLevel="3">
      <c r="A71" s="26" t="s">
        <v>8</v>
      </c>
      <c r="B71" s="23"/>
      <c r="C71" s="27">
        <v>444189.50349999999</v>
      </c>
      <c r="D71" s="27">
        <v>87847</v>
      </c>
      <c r="E71" s="24">
        <f t="shared" si="12"/>
        <v>356342.50349999999</v>
      </c>
      <c r="F71" s="25">
        <f t="shared" ref="F71:F73" si="13">D71/C71*100</f>
        <v>19.8</v>
      </c>
      <c r="G71" s="31"/>
    </row>
    <row r="72" spans="1:7" s="1" customFormat="1" ht="22.5" customHeight="1" outlineLevel="3">
      <c r="A72" s="26" t="s">
        <v>9</v>
      </c>
      <c r="B72" s="23"/>
      <c r="C72" s="27">
        <v>141013.80962000001</v>
      </c>
      <c r="D72" s="42">
        <v>28565.999469999999</v>
      </c>
      <c r="E72" s="24">
        <f t="shared" si="12"/>
        <v>112447.81015</v>
      </c>
      <c r="F72" s="25">
        <f t="shared" si="13"/>
        <v>20.3</v>
      </c>
      <c r="G72" s="31"/>
    </row>
    <row r="73" spans="1:7" s="1" customFormat="1" ht="48" customHeight="1" outlineLevel="3">
      <c r="A73" s="80" t="s">
        <v>111</v>
      </c>
      <c r="B73" s="79" t="s">
        <v>110</v>
      </c>
      <c r="C73" s="42">
        <f>C74+C75+C76</f>
        <v>58559.656349999997</v>
      </c>
      <c r="D73" s="42">
        <f>D74+D75+D76</f>
        <v>4280.7188699999997</v>
      </c>
      <c r="E73" s="24">
        <f t="shared" si="12"/>
        <v>54278.937480000001</v>
      </c>
      <c r="F73" s="25">
        <f t="shared" si="13"/>
        <v>7.3</v>
      </c>
      <c r="G73" s="31"/>
    </row>
    <row r="74" spans="1:7" s="1" customFormat="1" ht="33" customHeight="1" outlineLevel="3">
      <c r="A74" s="26" t="s">
        <v>7</v>
      </c>
      <c r="B74" s="23"/>
      <c r="C74" s="81">
        <v>0</v>
      </c>
      <c r="D74" s="48">
        <v>0</v>
      </c>
      <c r="E74" s="24">
        <f t="shared" si="12"/>
        <v>0</v>
      </c>
      <c r="F74" s="25">
        <v>0</v>
      </c>
      <c r="G74" s="31"/>
    </row>
    <row r="75" spans="1:7" s="1" customFormat="1" ht="22.5" customHeight="1" outlineLevel="3">
      <c r="A75" s="26" t="s">
        <v>8</v>
      </c>
      <c r="B75" s="23"/>
      <c r="C75" s="27">
        <v>0</v>
      </c>
      <c r="D75" s="27">
        <v>0</v>
      </c>
      <c r="E75" s="24">
        <f t="shared" si="12"/>
        <v>0</v>
      </c>
      <c r="F75" s="25" t="e">
        <f t="shared" ref="F75:F77" si="14">D75/C75*100</f>
        <v>#DIV/0!</v>
      </c>
      <c r="G75" s="31"/>
    </row>
    <row r="76" spans="1:7" s="1" customFormat="1" ht="22.5" customHeight="1" outlineLevel="3">
      <c r="A76" s="26" t="s">
        <v>9</v>
      </c>
      <c r="B76" s="23"/>
      <c r="C76" s="27">
        <v>58559.656349999997</v>
      </c>
      <c r="D76" s="42">
        <v>4280.7188699999997</v>
      </c>
      <c r="E76" s="24">
        <f>C76-D76</f>
        <v>54278.937480000001</v>
      </c>
      <c r="F76" s="25">
        <f t="shared" si="14"/>
        <v>7.3</v>
      </c>
      <c r="G76" s="31"/>
    </row>
    <row r="77" spans="1:7" s="1" customFormat="1" ht="59.25" customHeight="1" outlineLevel="3">
      <c r="A77" s="22" t="s">
        <v>113</v>
      </c>
      <c r="B77" s="23" t="s">
        <v>112</v>
      </c>
      <c r="C77" s="42">
        <f>C78+C79+C80</f>
        <v>91392.594299999997</v>
      </c>
      <c r="D77" s="42">
        <f>D78+D79+D80</f>
        <v>15948.24951</v>
      </c>
      <c r="E77" s="24">
        <f t="shared" ref="E77" si="15">C77-D77</f>
        <v>75444.344790000003</v>
      </c>
      <c r="F77" s="25">
        <f t="shared" si="14"/>
        <v>17.5</v>
      </c>
      <c r="G77" s="31"/>
    </row>
    <row r="78" spans="1:7" s="1" customFormat="1" ht="35.25" customHeight="1" outlineLevel="3">
      <c r="A78" s="26" t="s">
        <v>7</v>
      </c>
      <c r="B78" s="23"/>
      <c r="C78" s="47">
        <v>0</v>
      </c>
      <c r="D78" s="78">
        <v>0</v>
      </c>
      <c r="E78" s="24">
        <f>C78-D78</f>
        <v>0</v>
      </c>
      <c r="F78" s="25">
        <v>0</v>
      </c>
      <c r="G78" s="31"/>
    </row>
    <row r="79" spans="1:7" s="1" customFormat="1" ht="22.5" customHeight="1" outlineLevel="3">
      <c r="A79" s="26" t="s">
        <v>8</v>
      </c>
      <c r="B79" s="23"/>
      <c r="C79" s="27">
        <v>0</v>
      </c>
      <c r="D79" s="27">
        <v>0</v>
      </c>
      <c r="E79" s="24">
        <f t="shared" ref="E79:E83" si="16">C79-D79</f>
        <v>0</v>
      </c>
      <c r="F79" s="25" t="e">
        <f t="shared" ref="F79:F81" si="17">D79/C79*100</f>
        <v>#DIV/0!</v>
      </c>
      <c r="G79" s="31"/>
    </row>
    <row r="80" spans="1:7" s="1" customFormat="1" ht="22.5" customHeight="1" outlineLevel="3">
      <c r="A80" s="26" t="s">
        <v>9</v>
      </c>
      <c r="B80" s="23"/>
      <c r="C80" s="27">
        <v>91392.594299999997</v>
      </c>
      <c r="D80" s="42">
        <v>15948.24951</v>
      </c>
      <c r="E80" s="24">
        <f t="shared" si="16"/>
        <v>75444.344790000003</v>
      </c>
      <c r="F80" s="25">
        <f t="shared" si="17"/>
        <v>17.5</v>
      </c>
      <c r="G80" s="31"/>
    </row>
    <row r="81" spans="1:7" s="1" customFormat="1" ht="44.25" customHeight="1" outlineLevel="3">
      <c r="A81" s="80" t="s">
        <v>115</v>
      </c>
      <c r="B81" s="79" t="s">
        <v>114</v>
      </c>
      <c r="C81" s="42">
        <f>C82+C83+C84</f>
        <v>8266</v>
      </c>
      <c r="D81" s="42">
        <f>D82+D83+D84</f>
        <v>460.96561000000003</v>
      </c>
      <c r="E81" s="24">
        <f t="shared" si="16"/>
        <v>7805.0343899999998</v>
      </c>
      <c r="F81" s="25">
        <f t="shared" si="17"/>
        <v>5.6</v>
      </c>
      <c r="G81" s="31"/>
    </row>
    <row r="82" spans="1:7" s="1" customFormat="1" ht="32.25" customHeight="1" outlineLevel="3">
      <c r="A82" s="26" t="s">
        <v>7</v>
      </c>
      <c r="B82" s="23"/>
      <c r="C82" s="81">
        <v>0</v>
      </c>
      <c r="D82" s="48">
        <v>0</v>
      </c>
      <c r="E82" s="24">
        <f t="shared" si="16"/>
        <v>0</v>
      </c>
      <c r="F82" s="25">
        <v>0</v>
      </c>
      <c r="G82" s="31"/>
    </row>
    <row r="83" spans="1:7" s="1" customFormat="1" ht="22.5" customHeight="1" outlineLevel="3">
      <c r="A83" s="26" t="s">
        <v>8</v>
      </c>
      <c r="B83" s="23"/>
      <c r="C83" s="27">
        <v>0</v>
      </c>
      <c r="D83" s="27">
        <v>0</v>
      </c>
      <c r="E83" s="24">
        <f t="shared" si="16"/>
        <v>0</v>
      </c>
      <c r="F83" s="25" t="e">
        <f t="shared" ref="F83:F85" si="18">D83/C83*100</f>
        <v>#DIV/0!</v>
      </c>
      <c r="G83" s="31"/>
    </row>
    <row r="84" spans="1:7" s="1" customFormat="1" ht="22.5" customHeight="1" outlineLevel="3">
      <c r="A84" s="26" t="s">
        <v>9</v>
      </c>
      <c r="B84" s="23"/>
      <c r="C84" s="27">
        <v>8266</v>
      </c>
      <c r="D84" s="42">
        <v>460.96561000000003</v>
      </c>
      <c r="E84" s="24">
        <f>C84-D84</f>
        <v>7805.0343899999998</v>
      </c>
      <c r="F84" s="25">
        <f t="shared" si="18"/>
        <v>5.6</v>
      </c>
      <c r="G84" s="31"/>
    </row>
    <row r="85" spans="1:7" s="1" customFormat="1" ht="79.5" customHeight="1" outlineLevel="3">
      <c r="A85" s="80" t="s">
        <v>117</v>
      </c>
      <c r="B85" s="79" t="s">
        <v>116</v>
      </c>
      <c r="C85" s="42">
        <f>C86+C87+C88</f>
        <v>24797.72163</v>
      </c>
      <c r="D85" s="42">
        <f>D86+D87+D88</f>
        <v>67.244479999999996</v>
      </c>
      <c r="E85" s="24">
        <f t="shared" ref="E85:E87" si="19">C85-D85</f>
        <v>24730.477149999999</v>
      </c>
      <c r="F85" s="25">
        <f t="shared" si="18"/>
        <v>0.3</v>
      </c>
      <c r="G85" s="31"/>
    </row>
    <row r="86" spans="1:7" s="1" customFormat="1" ht="33" customHeight="1" outlineLevel="3">
      <c r="A86" s="26" t="s">
        <v>7</v>
      </c>
      <c r="B86" s="23"/>
      <c r="C86" s="81">
        <v>0</v>
      </c>
      <c r="D86" s="48">
        <v>0</v>
      </c>
      <c r="E86" s="24">
        <f t="shared" si="19"/>
        <v>0</v>
      </c>
      <c r="F86" s="25">
        <v>0</v>
      </c>
      <c r="G86" s="31"/>
    </row>
    <row r="87" spans="1:7" s="1" customFormat="1" ht="22.5" customHeight="1" outlineLevel="3">
      <c r="A87" s="26" t="s">
        <v>8</v>
      </c>
      <c r="B87" s="23"/>
      <c r="C87" s="27">
        <v>20859.4172</v>
      </c>
      <c r="D87" s="27">
        <v>67.244479999999996</v>
      </c>
      <c r="E87" s="24">
        <f t="shared" si="19"/>
        <v>20792.172719999999</v>
      </c>
      <c r="F87" s="25">
        <f t="shared" ref="F87:F89" si="20">D87/C87*100</f>
        <v>0.3</v>
      </c>
      <c r="G87" s="31"/>
    </row>
    <row r="88" spans="1:7" s="1" customFormat="1" ht="22.5" customHeight="1" outlineLevel="3">
      <c r="A88" s="26" t="s">
        <v>9</v>
      </c>
      <c r="B88" s="23"/>
      <c r="C88" s="27">
        <v>3938.3044300000001</v>
      </c>
      <c r="D88" s="42">
        <v>0</v>
      </c>
      <c r="E88" s="24">
        <f>C88-D88</f>
        <v>3938.3044300000001</v>
      </c>
      <c r="F88" s="25">
        <f t="shared" si="20"/>
        <v>0</v>
      </c>
      <c r="G88" s="31"/>
    </row>
    <row r="89" spans="1:7" s="1" customFormat="1" ht="53.25" customHeight="1" outlineLevel="3">
      <c r="A89" s="80" t="s">
        <v>119</v>
      </c>
      <c r="B89" s="79" t="s">
        <v>118</v>
      </c>
      <c r="C89" s="42">
        <f>C90+C91+C92</f>
        <v>67755.748989999993</v>
      </c>
      <c r="D89" s="42">
        <f>D90+D91+D92</f>
        <v>12624.280930000001</v>
      </c>
      <c r="E89" s="24">
        <f t="shared" ref="E89:E91" si="21">C89-D89</f>
        <v>55131.468059999999</v>
      </c>
      <c r="F89" s="25">
        <f t="shared" si="20"/>
        <v>18.600000000000001</v>
      </c>
      <c r="G89" s="31"/>
    </row>
    <row r="90" spans="1:7" s="1" customFormat="1" ht="29.25" customHeight="1" outlineLevel="3">
      <c r="A90" s="26" t="s">
        <v>7</v>
      </c>
      <c r="B90" s="23"/>
      <c r="C90" s="81">
        <v>0</v>
      </c>
      <c r="D90" s="48">
        <v>0</v>
      </c>
      <c r="E90" s="24">
        <f t="shared" si="21"/>
        <v>0</v>
      </c>
      <c r="F90" s="25">
        <v>0</v>
      </c>
      <c r="G90" s="31"/>
    </row>
    <row r="91" spans="1:7" s="1" customFormat="1" ht="22.5" customHeight="1" outlineLevel="3">
      <c r="A91" s="26" t="s">
        <v>8</v>
      </c>
      <c r="B91" s="23"/>
      <c r="C91" s="27">
        <v>0</v>
      </c>
      <c r="D91" s="27">
        <v>0</v>
      </c>
      <c r="E91" s="24">
        <f t="shared" si="21"/>
        <v>0</v>
      </c>
      <c r="F91" s="25" t="e">
        <f t="shared" ref="F91:F92" si="22">D91/C91*100</f>
        <v>#DIV/0!</v>
      </c>
      <c r="G91" s="31"/>
    </row>
    <row r="92" spans="1:7" s="1" customFormat="1" ht="22.5" customHeight="1" outlineLevel="3">
      <c r="A92" s="26" t="s">
        <v>9</v>
      </c>
      <c r="B92" s="23"/>
      <c r="C92" s="27">
        <v>67755.748989999993</v>
      </c>
      <c r="D92" s="42">
        <v>12624.280930000001</v>
      </c>
      <c r="E92" s="24">
        <f>C92-D92</f>
        <v>55131.468059999999</v>
      </c>
      <c r="F92" s="25">
        <f t="shared" si="22"/>
        <v>18.600000000000001</v>
      </c>
      <c r="G92" s="31"/>
    </row>
    <row r="93" spans="1:7" ht="31.5" customHeight="1" outlineLevel="3">
      <c r="A93" s="16" t="s">
        <v>60</v>
      </c>
      <c r="B93" s="17" t="s">
        <v>13</v>
      </c>
      <c r="C93" s="18">
        <f>C94+C95+C96</f>
        <v>2638.3183600000002</v>
      </c>
      <c r="D93" s="18">
        <f>D94+D95+D96</f>
        <v>0</v>
      </c>
      <c r="E93" s="19">
        <f t="shared" si="1"/>
        <v>2638.3183600000002</v>
      </c>
      <c r="F93" s="25">
        <f t="shared" si="0"/>
        <v>0</v>
      </c>
      <c r="G93" s="20"/>
    </row>
    <row r="94" spans="1:7" ht="32.25" customHeight="1" outlineLevel="3">
      <c r="A94" s="21" t="s">
        <v>7</v>
      </c>
      <c r="B94" s="17"/>
      <c r="C94" s="30">
        <f t="shared" ref="C94:D96" si="23">C99+C103</f>
        <v>0</v>
      </c>
      <c r="D94" s="18">
        <f t="shared" si="23"/>
        <v>0</v>
      </c>
      <c r="E94" s="19">
        <f t="shared" si="1"/>
        <v>0</v>
      </c>
      <c r="F94" s="25">
        <v>0</v>
      </c>
      <c r="G94" s="20"/>
    </row>
    <row r="95" spans="1:7" ht="25.5" customHeight="1" outlineLevel="3">
      <c r="A95" s="21" t="s">
        <v>8</v>
      </c>
      <c r="B95" s="17"/>
      <c r="C95" s="30">
        <f t="shared" si="23"/>
        <v>533.31835999999998</v>
      </c>
      <c r="D95" s="18">
        <f t="shared" si="23"/>
        <v>0</v>
      </c>
      <c r="E95" s="19">
        <f t="shared" si="1"/>
        <v>533.31835999999998</v>
      </c>
      <c r="F95" s="25">
        <f t="shared" si="0"/>
        <v>0</v>
      </c>
      <c r="G95" s="20"/>
    </row>
    <row r="96" spans="1:7" ht="23.25" customHeight="1" outlineLevel="3">
      <c r="A96" s="21" t="s">
        <v>9</v>
      </c>
      <c r="B96" s="17"/>
      <c r="C96" s="30">
        <f t="shared" si="23"/>
        <v>2105</v>
      </c>
      <c r="D96" s="30">
        <f t="shared" si="23"/>
        <v>0</v>
      </c>
      <c r="E96" s="19">
        <f t="shared" si="1"/>
        <v>2105</v>
      </c>
      <c r="F96" s="25">
        <f t="shared" si="0"/>
        <v>0</v>
      </c>
      <c r="G96" s="20"/>
    </row>
    <row r="97" spans="1:7" ht="34.5" customHeight="1" outlineLevel="3">
      <c r="A97" s="22" t="s">
        <v>80</v>
      </c>
      <c r="B97" s="23" t="s">
        <v>120</v>
      </c>
      <c r="C97" s="42">
        <f>C98+C102</f>
        <v>2638.3183600000002</v>
      </c>
      <c r="D97" s="42">
        <f>D98+D102</f>
        <v>0</v>
      </c>
      <c r="E97" s="24">
        <f t="shared" ref="E97:E100" si="24">C97-D97</f>
        <v>2638.3183600000002</v>
      </c>
      <c r="F97" s="25">
        <f t="shared" ref="F97:F98" si="25">D97/C97*100</f>
        <v>0</v>
      </c>
      <c r="G97" s="45"/>
    </row>
    <row r="98" spans="1:7" s="1" customFormat="1" ht="75.75" customHeight="1" outlineLevel="3">
      <c r="A98" s="80" t="s">
        <v>122</v>
      </c>
      <c r="B98" s="23" t="s">
        <v>121</v>
      </c>
      <c r="C98" s="42">
        <f>C99+C100+C101</f>
        <v>905</v>
      </c>
      <c r="D98" s="42">
        <f>D99+D100+D101</f>
        <v>0</v>
      </c>
      <c r="E98" s="24">
        <f t="shared" si="24"/>
        <v>905</v>
      </c>
      <c r="F98" s="25">
        <f t="shared" si="25"/>
        <v>0</v>
      </c>
      <c r="G98" s="31"/>
    </row>
    <row r="99" spans="1:7" s="1" customFormat="1" ht="29.25" customHeight="1" outlineLevel="3">
      <c r="A99" s="26" t="s">
        <v>7</v>
      </c>
      <c r="B99" s="23"/>
      <c r="C99" s="81">
        <v>0</v>
      </c>
      <c r="D99" s="48">
        <v>0</v>
      </c>
      <c r="E99" s="24">
        <f t="shared" si="24"/>
        <v>0</v>
      </c>
      <c r="F99" s="25">
        <v>0</v>
      </c>
      <c r="G99" s="31"/>
    </row>
    <row r="100" spans="1:7" s="1" customFormat="1" ht="22.5" customHeight="1" outlineLevel="3">
      <c r="A100" s="26" t="s">
        <v>8</v>
      </c>
      <c r="B100" s="23"/>
      <c r="C100" s="27">
        <v>0</v>
      </c>
      <c r="D100" s="27">
        <v>0</v>
      </c>
      <c r="E100" s="24">
        <f t="shared" si="24"/>
        <v>0</v>
      </c>
      <c r="F100" s="25" t="e">
        <f t="shared" ref="F100:F102" si="26">D100/C100*100</f>
        <v>#DIV/0!</v>
      </c>
      <c r="G100" s="31"/>
    </row>
    <row r="101" spans="1:7" s="1" customFormat="1" ht="22.5" customHeight="1" outlineLevel="3">
      <c r="A101" s="26" t="s">
        <v>9</v>
      </c>
      <c r="B101" s="23"/>
      <c r="C101" s="27">
        <v>905</v>
      </c>
      <c r="D101" s="42">
        <v>0</v>
      </c>
      <c r="E101" s="24">
        <f>C101-D101</f>
        <v>905</v>
      </c>
      <c r="F101" s="25">
        <f t="shared" si="26"/>
        <v>0</v>
      </c>
      <c r="G101" s="31"/>
    </row>
    <row r="102" spans="1:7" s="1" customFormat="1" ht="46.5" customHeight="1" outlineLevel="3">
      <c r="A102" s="80" t="s">
        <v>122</v>
      </c>
      <c r="B102" s="23" t="s">
        <v>123</v>
      </c>
      <c r="C102" s="42">
        <f>C103+C104+C105</f>
        <v>1733.31836</v>
      </c>
      <c r="D102" s="42">
        <f>D103+D104+D105</f>
        <v>0</v>
      </c>
      <c r="E102" s="24">
        <f t="shared" ref="E102:E104" si="27">C102-D102</f>
        <v>1733.31836</v>
      </c>
      <c r="F102" s="25">
        <f t="shared" si="26"/>
        <v>0</v>
      </c>
      <c r="G102" s="31"/>
    </row>
    <row r="103" spans="1:7" s="1" customFormat="1" ht="34.5" customHeight="1" outlineLevel="3">
      <c r="A103" s="26" t="s">
        <v>7</v>
      </c>
      <c r="B103" s="23"/>
      <c r="C103" s="81">
        <v>0</v>
      </c>
      <c r="D103" s="48">
        <v>0</v>
      </c>
      <c r="E103" s="24">
        <f t="shared" si="27"/>
        <v>0</v>
      </c>
      <c r="F103" s="25">
        <v>0</v>
      </c>
      <c r="G103" s="31"/>
    </row>
    <row r="104" spans="1:7" s="1" customFormat="1" ht="22.5" customHeight="1" outlineLevel="3">
      <c r="A104" s="26" t="s">
        <v>8</v>
      </c>
      <c r="B104" s="23"/>
      <c r="C104" s="27">
        <v>533.31835999999998</v>
      </c>
      <c r="D104" s="27">
        <v>0</v>
      </c>
      <c r="E104" s="24">
        <f t="shared" si="27"/>
        <v>533.31835999999998</v>
      </c>
      <c r="F104" s="25">
        <f t="shared" ref="F104:F105" si="28">D104/C104*100</f>
        <v>0</v>
      </c>
      <c r="G104" s="31"/>
    </row>
    <row r="105" spans="1:7" s="1" customFormat="1" ht="22.5" customHeight="1" outlineLevel="3">
      <c r="A105" s="26" t="s">
        <v>9</v>
      </c>
      <c r="B105" s="23"/>
      <c r="C105" s="27">
        <v>1200</v>
      </c>
      <c r="D105" s="42">
        <v>0</v>
      </c>
      <c r="E105" s="24">
        <f>C105-D105</f>
        <v>1200</v>
      </c>
      <c r="F105" s="25">
        <f t="shared" si="28"/>
        <v>0</v>
      </c>
      <c r="G105" s="31"/>
    </row>
    <row r="106" spans="1:7" ht="45.75" customHeight="1" outlineLevel="3">
      <c r="A106" s="46" t="s">
        <v>61</v>
      </c>
      <c r="B106" s="17" t="s">
        <v>14</v>
      </c>
      <c r="C106" s="18">
        <f>C107+C108+C109</f>
        <v>75876.185360000003</v>
      </c>
      <c r="D106" s="18">
        <f>D107+D108+D109</f>
        <v>12727.72704</v>
      </c>
      <c r="E106" s="19">
        <f t="shared" si="1"/>
        <v>63148.458319999998</v>
      </c>
      <c r="F106" s="25">
        <f t="shared" si="0"/>
        <v>16.8</v>
      </c>
      <c r="G106" s="20"/>
    </row>
    <row r="107" spans="1:7" ht="30" customHeight="1" outlineLevel="3">
      <c r="A107" s="21" t="s">
        <v>7</v>
      </c>
      <c r="B107" s="17"/>
      <c r="C107" s="30">
        <f t="shared" ref="C107:D109" si="29">C112+C116+C120+C124+C128</f>
        <v>0</v>
      </c>
      <c r="D107" s="30">
        <f t="shared" si="29"/>
        <v>0</v>
      </c>
      <c r="E107" s="19">
        <f t="shared" si="1"/>
        <v>0</v>
      </c>
      <c r="F107" s="25" t="e">
        <f t="shared" si="0"/>
        <v>#DIV/0!</v>
      </c>
      <c r="G107" s="20"/>
    </row>
    <row r="108" spans="1:7" ht="22.5" customHeight="1" outlineLevel="3">
      <c r="A108" s="21" t="s">
        <v>8</v>
      </c>
      <c r="B108" s="17"/>
      <c r="C108" s="30">
        <f t="shared" si="29"/>
        <v>130.04599999999999</v>
      </c>
      <c r="D108" s="30">
        <f t="shared" si="29"/>
        <v>0</v>
      </c>
      <c r="E108" s="19">
        <f t="shared" si="1"/>
        <v>130.04599999999999</v>
      </c>
      <c r="F108" s="25">
        <f t="shared" si="0"/>
        <v>0</v>
      </c>
      <c r="G108" s="20"/>
    </row>
    <row r="109" spans="1:7" ht="23.25" customHeight="1" outlineLevel="3">
      <c r="A109" s="21" t="s">
        <v>9</v>
      </c>
      <c r="B109" s="17"/>
      <c r="C109" s="30">
        <f t="shared" si="29"/>
        <v>75746.139360000001</v>
      </c>
      <c r="D109" s="30">
        <f t="shared" si="29"/>
        <v>12727.72704</v>
      </c>
      <c r="E109" s="19">
        <f t="shared" si="1"/>
        <v>63018.412320000003</v>
      </c>
      <c r="F109" s="25">
        <f t="shared" si="0"/>
        <v>16.8</v>
      </c>
      <c r="G109" s="20"/>
    </row>
    <row r="110" spans="1:7" ht="23.25" customHeight="1" outlineLevel="3">
      <c r="A110" s="82" t="s">
        <v>80</v>
      </c>
      <c r="B110" s="23" t="s">
        <v>15</v>
      </c>
      <c r="C110" s="30">
        <f>C111+C115+C119+C123+C127</f>
        <v>75876.185360000003</v>
      </c>
      <c r="D110" s="30">
        <f>D111+D115+D119+D123+D127</f>
        <v>12727.72704</v>
      </c>
      <c r="E110" s="19">
        <f>C110-D110</f>
        <v>63148.458319999998</v>
      </c>
      <c r="F110" s="25">
        <f t="shared" si="0"/>
        <v>16.8</v>
      </c>
      <c r="G110" s="20"/>
    </row>
    <row r="111" spans="1:7" ht="63.75" customHeight="1" outlineLevel="3">
      <c r="A111" s="80" t="s">
        <v>125</v>
      </c>
      <c r="B111" s="23" t="s">
        <v>124</v>
      </c>
      <c r="C111" s="42">
        <f>C112+C113+C114</f>
        <v>60786.242149999998</v>
      </c>
      <c r="D111" s="42">
        <f>D112+D113+D114</f>
        <v>11461.364100000001</v>
      </c>
      <c r="E111" s="24">
        <f t="shared" si="1"/>
        <v>49324.878049999999</v>
      </c>
      <c r="F111" s="25">
        <f t="shared" si="0"/>
        <v>18.899999999999999</v>
      </c>
      <c r="G111" s="45"/>
    </row>
    <row r="112" spans="1:7" ht="33" customHeight="1" outlineLevel="3">
      <c r="A112" s="26" t="s">
        <v>7</v>
      </c>
      <c r="B112" s="23"/>
      <c r="C112" s="47">
        <v>0</v>
      </c>
      <c r="D112" s="48">
        <v>0</v>
      </c>
      <c r="E112" s="24">
        <f t="shared" si="1"/>
        <v>0</v>
      </c>
      <c r="F112" s="25">
        <v>0</v>
      </c>
      <c r="G112" s="20"/>
    </row>
    <row r="113" spans="1:7" ht="24.75" customHeight="1" outlineLevel="3">
      <c r="A113" s="26" t="s">
        <v>8</v>
      </c>
      <c r="B113" s="23"/>
      <c r="C113" s="47">
        <v>0</v>
      </c>
      <c r="D113" s="48">
        <v>0</v>
      </c>
      <c r="E113" s="24">
        <f t="shared" si="1"/>
        <v>0</v>
      </c>
      <c r="F113" s="25">
        <v>0</v>
      </c>
      <c r="G113" s="20"/>
    </row>
    <row r="114" spans="1:7" ht="23.25" customHeight="1" outlineLevel="3">
      <c r="A114" s="26" t="s">
        <v>9</v>
      </c>
      <c r="B114" s="23"/>
      <c r="C114" s="27">
        <v>60786.242149999998</v>
      </c>
      <c r="D114" s="42">
        <v>11461.364100000001</v>
      </c>
      <c r="E114" s="24">
        <f t="shared" si="1"/>
        <v>49324.878049999999</v>
      </c>
      <c r="F114" s="25">
        <f t="shared" si="0"/>
        <v>18.899999999999999</v>
      </c>
      <c r="G114" s="20"/>
    </row>
    <row r="115" spans="1:7" ht="45.75" customHeight="1" outlineLevel="3">
      <c r="A115" s="22" t="s">
        <v>127</v>
      </c>
      <c r="B115" s="23" t="s">
        <v>126</v>
      </c>
      <c r="C115" s="42">
        <f>C116+C117+C118</f>
        <v>1662.4818600000001</v>
      </c>
      <c r="D115" s="42">
        <f>D116+D117+D118</f>
        <v>293.03404999999998</v>
      </c>
      <c r="E115" s="24">
        <f t="shared" si="1"/>
        <v>1369.4478099999999</v>
      </c>
      <c r="F115" s="25">
        <f t="shared" si="0"/>
        <v>17.600000000000001</v>
      </c>
      <c r="G115" s="20"/>
    </row>
    <row r="116" spans="1:7" ht="35.25" customHeight="1" outlineLevel="3">
      <c r="A116" s="26" t="s">
        <v>7</v>
      </c>
      <c r="B116" s="23"/>
      <c r="C116" s="47">
        <v>0</v>
      </c>
      <c r="D116" s="48">
        <v>0</v>
      </c>
      <c r="E116" s="24">
        <f t="shared" si="1"/>
        <v>0</v>
      </c>
      <c r="F116" s="25" t="e">
        <f t="shared" si="0"/>
        <v>#DIV/0!</v>
      </c>
      <c r="G116" s="20"/>
    </row>
    <row r="117" spans="1:7" ht="21.75" customHeight="1" outlineLevel="3">
      <c r="A117" s="26" t="s">
        <v>8</v>
      </c>
      <c r="B117" s="23"/>
      <c r="C117" s="27">
        <v>130.04599999999999</v>
      </c>
      <c r="D117" s="42">
        <v>0</v>
      </c>
      <c r="E117" s="24">
        <f t="shared" si="1"/>
        <v>130.04599999999999</v>
      </c>
      <c r="F117" s="25">
        <f t="shared" si="0"/>
        <v>0</v>
      </c>
      <c r="G117" s="20"/>
    </row>
    <row r="118" spans="1:7" ht="21.75" customHeight="1" outlineLevel="3">
      <c r="A118" s="26" t="s">
        <v>9</v>
      </c>
      <c r="B118" s="23"/>
      <c r="C118" s="27">
        <v>1532.43586</v>
      </c>
      <c r="D118" s="42">
        <v>293.03404999999998</v>
      </c>
      <c r="E118" s="24">
        <f t="shared" si="1"/>
        <v>1239.4018100000001</v>
      </c>
      <c r="F118" s="25">
        <f t="shared" ref="F118:F179" si="30">D118/C118*100</f>
        <v>19.100000000000001</v>
      </c>
      <c r="G118" s="20"/>
    </row>
    <row r="119" spans="1:7" ht="30" outlineLevel="3">
      <c r="A119" s="44" t="s">
        <v>129</v>
      </c>
      <c r="B119" s="23" t="s">
        <v>128</v>
      </c>
      <c r="C119" s="42">
        <f>C120+C121+C122</f>
        <v>4144.8660900000004</v>
      </c>
      <c r="D119" s="42">
        <f>D120+D121+D122</f>
        <v>180.05171999999999</v>
      </c>
      <c r="E119" s="24">
        <f t="shared" si="1"/>
        <v>3964.8143700000001</v>
      </c>
      <c r="F119" s="25">
        <f t="shared" si="30"/>
        <v>4.3</v>
      </c>
      <c r="G119" s="20"/>
    </row>
    <row r="120" spans="1:7" ht="30.75" customHeight="1" outlineLevel="3">
      <c r="A120" s="26" t="s">
        <v>7</v>
      </c>
      <c r="B120" s="23"/>
      <c r="C120" s="47">
        <v>0</v>
      </c>
      <c r="D120" s="78">
        <v>0</v>
      </c>
      <c r="E120" s="24">
        <f t="shared" si="1"/>
        <v>0</v>
      </c>
      <c r="F120" s="25">
        <v>0</v>
      </c>
      <c r="G120" s="20"/>
    </row>
    <row r="121" spans="1:7" ht="25.5" customHeight="1" outlineLevel="3">
      <c r="A121" s="26" t="s">
        <v>8</v>
      </c>
      <c r="B121" s="23"/>
      <c r="C121" s="47">
        <v>0</v>
      </c>
      <c r="D121" s="78">
        <v>0</v>
      </c>
      <c r="E121" s="24">
        <f t="shared" si="1"/>
        <v>0</v>
      </c>
      <c r="F121" s="25">
        <v>0</v>
      </c>
      <c r="G121" s="20"/>
    </row>
    <row r="122" spans="1:7" ht="24" customHeight="1" outlineLevel="3">
      <c r="A122" s="26" t="s">
        <v>9</v>
      </c>
      <c r="B122" s="23"/>
      <c r="C122" s="27">
        <v>4144.8660900000004</v>
      </c>
      <c r="D122" s="27">
        <v>180.05171999999999</v>
      </c>
      <c r="E122" s="24">
        <f t="shared" si="1"/>
        <v>3964.8143700000001</v>
      </c>
      <c r="F122" s="25">
        <f t="shared" si="30"/>
        <v>4.3</v>
      </c>
      <c r="G122" s="20"/>
    </row>
    <row r="123" spans="1:7" ht="63" customHeight="1" outlineLevel="3">
      <c r="A123" s="22" t="s">
        <v>131</v>
      </c>
      <c r="B123" s="23" t="s">
        <v>130</v>
      </c>
      <c r="C123" s="42">
        <f>C124+C125+C126</f>
        <v>2599.70489</v>
      </c>
      <c r="D123" s="42">
        <f>D124+D125+D126</f>
        <v>793.27716999999996</v>
      </c>
      <c r="E123" s="24">
        <f t="shared" si="1"/>
        <v>1806.4277199999999</v>
      </c>
      <c r="F123" s="25">
        <f t="shared" si="30"/>
        <v>30.5</v>
      </c>
      <c r="G123" s="20"/>
    </row>
    <row r="124" spans="1:7" ht="30" customHeight="1" outlineLevel="3">
      <c r="A124" s="26" t="s">
        <v>7</v>
      </c>
      <c r="B124" s="23"/>
      <c r="C124" s="47">
        <v>0</v>
      </c>
      <c r="D124" s="78">
        <v>0</v>
      </c>
      <c r="E124" s="24">
        <f t="shared" si="1"/>
        <v>0</v>
      </c>
      <c r="F124" s="25">
        <v>0</v>
      </c>
      <c r="G124" s="20"/>
    </row>
    <row r="125" spans="1:7" ht="24" customHeight="1" outlineLevel="3">
      <c r="A125" s="26" t="s">
        <v>8</v>
      </c>
      <c r="B125" s="23"/>
      <c r="C125" s="47">
        <v>0</v>
      </c>
      <c r="D125" s="78">
        <v>0</v>
      </c>
      <c r="E125" s="24">
        <f t="shared" si="1"/>
        <v>0</v>
      </c>
      <c r="F125" s="25">
        <v>0</v>
      </c>
      <c r="G125" s="20"/>
    </row>
    <row r="126" spans="1:7" ht="24.75" customHeight="1" outlineLevel="3">
      <c r="A126" s="26" t="s">
        <v>9</v>
      </c>
      <c r="B126" s="23"/>
      <c r="C126" s="27">
        <v>2599.70489</v>
      </c>
      <c r="D126" s="27">
        <v>793.27716999999996</v>
      </c>
      <c r="E126" s="24">
        <f t="shared" si="1"/>
        <v>1806.4277199999999</v>
      </c>
      <c r="F126" s="25">
        <f t="shared" si="30"/>
        <v>30.5</v>
      </c>
      <c r="G126" s="20"/>
    </row>
    <row r="127" spans="1:7" ht="46.5" customHeight="1" outlineLevel="3">
      <c r="A127" s="26" t="s">
        <v>132</v>
      </c>
      <c r="B127" s="23" t="s">
        <v>133</v>
      </c>
      <c r="C127" s="42">
        <f>C128+C129+C130</f>
        <v>6682.8903700000001</v>
      </c>
      <c r="D127" s="42">
        <f>D128+D129+D130</f>
        <v>0</v>
      </c>
      <c r="E127" s="24">
        <f t="shared" si="1"/>
        <v>6682.8903700000001</v>
      </c>
      <c r="F127" s="25">
        <f t="shared" si="30"/>
        <v>0</v>
      </c>
      <c r="G127" s="20"/>
    </row>
    <row r="128" spans="1:7" ht="30.75" customHeight="1" outlineLevel="3">
      <c r="A128" s="26" t="s">
        <v>7</v>
      </c>
      <c r="B128" s="23"/>
      <c r="C128" s="47">
        <v>0</v>
      </c>
      <c r="D128" s="78">
        <v>0</v>
      </c>
      <c r="E128" s="24">
        <f t="shared" si="1"/>
        <v>0</v>
      </c>
      <c r="F128" s="25">
        <v>0</v>
      </c>
      <c r="G128" s="20"/>
    </row>
    <row r="129" spans="1:7" ht="25.5" customHeight="1" outlineLevel="3">
      <c r="A129" s="26" t="s">
        <v>8</v>
      </c>
      <c r="B129" s="23"/>
      <c r="C129" s="47">
        <v>0</v>
      </c>
      <c r="D129" s="78">
        <v>0</v>
      </c>
      <c r="E129" s="24">
        <f t="shared" si="1"/>
        <v>0</v>
      </c>
      <c r="F129" s="25">
        <v>0</v>
      </c>
      <c r="G129" s="20"/>
    </row>
    <row r="130" spans="1:7" ht="26.25" customHeight="1" outlineLevel="3">
      <c r="A130" s="26" t="s">
        <v>9</v>
      </c>
      <c r="B130" s="23"/>
      <c r="C130" s="27">
        <v>6682.8903700000001</v>
      </c>
      <c r="D130" s="42">
        <v>0</v>
      </c>
      <c r="E130" s="24">
        <f t="shared" si="1"/>
        <v>6682.8903700000001</v>
      </c>
      <c r="F130" s="25">
        <f t="shared" si="30"/>
        <v>0</v>
      </c>
      <c r="G130" s="20"/>
    </row>
    <row r="131" spans="1:7" ht="0.75" hidden="1" customHeight="1" outlineLevel="3">
      <c r="A131" s="54" t="s">
        <v>16</v>
      </c>
      <c r="B131" s="51" t="s">
        <v>17</v>
      </c>
      <c r="C131" s="52">
        <f>C132+C133+C134</f>
        <v>0</v>
      </c>
      <c r="D131" s="52">
        <f>D132+D133+D134</f>
        <v>0</v>
      </c>
      <c r="E131" s="49">
        <f t="shared" si="1"/>
        <v>0</v>
      </c>
      <c r="F131" s="50" t="e">
        <f t="shared" si="30"/>
        <v>#DIV/0!</v>
      </c>
      <c r="G131" s="20"/>
    </row>
    <row r="132" spans="1:7" ht="17.25" hidden="1" customHeight="1" outlineLevel="3">
      <c r="A132" s="54" t="s">
        <v>18</v>
      </c>
      <c r="B132" s="51"/>
      <c r="C132" s="55">
        <v>0</v>
      </c>
      <c r="D132" s="52">
        <v>0</v>
      </c>
      <c r="E132" s="49">
        <f t="shared" ref="E132:E236" si="31">C132-D132</f>
        <v>0</v>
      </c>
      <c r="F132" s="50" t="e">
        <f t="shared" si="30"/>
        <v>#DIV/0!</v>
      </c>
      <c r="G132" s="20"/>
    </row>
    <row r="133" spans="1:7" ht="17.25" hidden="1" customHeight="1" outlineLevel="3">
      <c r="A133" s="54" t="s">
        <v>8</v>
      </c>
      <c r="B133" s="51"/>
      <c r="C133" s="55">
        <v>0</v>
      </c>
      <c r="D133" s="52">
        <v>0</v>
      </c>
      <c r="E133" s="49">
        <f t="shared" si="31"/>
        <v>0</v>
      </c>
      <c r="F133" s="50" t="e">
        <f t="shared" si="30"/>
        <v>#DIV/0!</v>
      </c>
      <c r="G133" s="20"/>
    </row>
    <row r="134" spans="1:7" ht="17.25" hidden="1" customHeight="1" outlineLevel="3">
      <c r="A134" s="54" t="s">
        <v>9</v>
      </c>
      <c r="B134" s="51"/>
      <c r="C134" s="55">
        <v>0</v>
      </c>
      <c r="D134" s="52">
        <v>0</v>
      </c>
      <c r="E134" s="49">
        <f t="shared" si="31"/>
        <v>0</v>
      </c>
      <c r="F134" s="50" t="e">
        <f t="shared" si="30"/>
        <v>#DIV/0!</v>
      </c>
      <c r="G134" s="20"/>
    </row>
    <row r="135" spans="1:7" ht="31.5" customHeight="1" outlineLevel="3">
      <c r="A135" s="16" t="s">
        <v>62</v>
      </c>
      <c r="B135" s="17" t="s">
        <v>19</v>
      </c>
      <c r="C135" s="18">
        <f>C136+C137+C138</f>
        <v>211013.74817000001</v>
      </c>
      <c r="D135" s="18">
        <f>D136+D137+D138</f>
        <v>44050.491159999998</v>
      </c>
      <c r="E135" s="19">
        <f>C135-D135</f>
        <v>166963.25701</v>
      </c>
      <c r="F135" s="25">
        <f t="shared" si="30"/>
        <v>20.9</v>
      </c>
      <c r="G135" s="20"/>
    </row>
    <row r="136" spans="1:7" ht="30" customHeight="1" outlineLevel="3">
      <c r="A136" s="21" t="s">
        <v>7</v>
      </c>
      <c r="B136" s="17"/>
      <c r="C136" s="30">
        <f>C146+C141+C158+C162</f>
        <v>14700</v>
      </c>
      <c r="D136" s="30">
        <f>D146+D141+D158+D162</f>
        <v>8864.9612799999995</v>
      </c>
      <c r="E136" s="30">
        <f>C136-D136</f>
        <v>5835.0387199999996</v>
      </c>
      <c r="F136" s="25">
        <v>0</v>
      </c>
      <c r="G136" s="20"/>
    </row>
    <row r="137" spans="1:7" ht="24" customHeight="1" outlineLevel="3">
      <c r="A137" s="21" t="s">
        <v>8</v>
      </c>
      <c r="B137" s="17"/>
      <c r="C137" s="30">
        <f>C142+C147+C159+C163</f>
        <v>468.005</v>
      </c>
      <c r="D137" s="30">
        <f>D142+D147+D159+D163</f>
        <v>348.92257000000001</v>
      </c>
      <c r="E137" s="30">
        <f>C137-D137</f>
        <v>119.08243</v>
      </c>
      <c r="F137" s="25">
        <f t="shared" si="30"/>
        <v>74.599999999999994</v>
      </c>
      <c r="G137" s="20"/>
    </row>
    <row r="138" spans="1:7" ht="23.25" customHeight="1" outlineLevel="3">
      <c r="A138" s="21" t="s">
        <v>9</v>
      </c>
      <c r="B138" s="17"/>
      <c r="C138" s="30">
        <f>C143+C148+C160+C164</f>
        <v>195845.74317</v>
      </c>
      <c r="D138" s="30">
        <f>D143+D148+D160+D164</f>
        <v>34836.607309999999</v>
      </c>
      <c r="E138" s="30">
        <f>C138-D138</f>
        <v>161009.13586000001</v>
      </c>
      <c r="F138" s="25">
        <f t="shared" si="30"/>
        <v>17.8</v>
      </c>
      <c r="G138" s="20"/>
    </row>
    <row r="139" spans="1:7" ht="52.5" customHeight="1" outlineLevel="3">
      <c r="A139" s="82" t="s">
        <v>135</v>
      </c>
      <c r="B139" s="79" t="s">
        <v>134</v>
      </c>
      <c r="C139" s="84">
        <f>C140</f>
        <v>15463.917530000001</v>
      </c>
      <c r="D139" s="84">
        <f>D140</f>
        <v>9325.6483000000007</v>
      </c>
      <c r="E139" s="84">
        <f>E140</f>
        <v>6138.2692299999999</v>
      </c>
      <c r="F139" s="25">
        <f t="shared" ref="F139:F140" si="32">D139/C139*100</f>
        <v>60.3</v>
      </c>
      <c r="G139" s="20"/>
    </row>
    <row r="140" spans="1:7" ht="52.5" customHeight="1" outlineLevel="3">
      <c r="A140" s="82" t="s">
        <v>137</v>
      </c>
      <c r="B140" s="79" t="s">
        <v>136</v>
      </c>
      <c r="C140" s="42">
        <f>C141+C142+C143</f>
        <v>15463.917530000001</v>
      </c>
      <c r="D140" s="83">
        <f>D141+D142+D143</f>
        <v>9325.6483000000007</v>
      </c>
      <c r="E140" s="24">
        <f t="shared" ref="E140" si="33">C140-D140</f>
        <v>6138.2692299999999</v>
      </c>
      <c r="F140" s="25">
        <f t="shared" si="32"/>
        <v>60.3</v>
      </c>
      <c r="G140" s="20"/>
    </row>
    <row r="141" spans="1:7" ht="30" customHeight="1" outlineLevel="3">
      <c r="A141" s="26" t="s">
        <v>7</v>
      </c>
      <c r="B141" s="23"/>
      <c r="C141" s="27">
        <v>14700</v>
      </c>
      <c r="D141" s="27">
        <v>8864.9612799999995</v>
      </c>
      <c r="E141" s="27">
        <f>C141-D141</f>
        <v>5835.0387199999996</v>
      </c>
      <c r="F141" s="25">
        <v>0</v>
      </c>
      <c r="G141" s="20"/>
    </row>
    <row r="142" spans="1:7" ht="22.5" customHeight="1" outlineLevel="3">
      <c r="A142" s="26" t="s">
        <v>8</v>
      </c>
      <c r="B142" s="23"/>
      <c r="C142" s="27">
        <v>300</v>
      </c>
      <c r="D142" s="27">
        <v>180.91757000000001</v>
      </c>
      <c r="E142" s="24">
        <f>C142-D142</f>
        <v>119.08243</v>
      </c>
      <c r="F142" s="25">
        <f t="shared" ref="F142:F143" si="34">D142/C142*100</f>
        <v>60.3</v>
      </c>
      <c r="G142" s="20"/>
    </row>
    <row r="143" spans="1:7" ht="21" customHeight="1" outlineLevel="3">
      <c r="A143" s="26" t="s">
        <v>9</v>
      </c>
      <c r="B143" s="23"/>
      <c r="C143" s="27">
        <v>463.91753</v>
      </c>
      <c r="D143" s="42">
        <v>279.76945000000001</v>
      </c>
      <c r="E143" s="24">
        <f t="shared" ref="E143" si="35">C143-D143</f>
        <v>184.14807999999999</v>
      </c>
      <c r="F143" s="25">
        <f t="shared" si="34"/>
        <v>60.3</v>
      </c>
      <c r="G143" s="20"/>
    </row>
    <row r="144" spans="1:7" ht="21" customHeight="1" outlineLevel="3">
      <c r="A144" s="80" t="s">
        <v>80</v>
      </c>
      <c r="B144" s="23" t="s">
        <v>138</v>
      </c>
      <c r="C144" s="27">
        <f>C145+C157+C161</f>
        <v>195549.83064</v>
      </c>
      <c r="D144" s="42">
        <f>D145+D157+D161</f>
        <v>34724.842859999997</v>
      </c>
      <c r="E144" s="24">
        <f>C144-D144</f>
        <v>160824.98778</v>
      </c>
      <c r="F144" s="25">
        <f t="shared" si="30"/>
        <v>17.8</v>
      </c>
      <c r="G144" s="20"/>
    </row>
    <row r="145" spans="1:7" ht="48.75" customHeight="1" outlineLevel="3">
      <c r="A145" s="80" t="s">
        <v>140</v>
      </c>
      <c r="B145" s="23" t="s">
        <v>139</v>
      </c>
      <c r="C145" s="42">
        <f>C146+C147+C148</f>
        <v>5068.2474599999996</v>
      </c>
      <c r="D145" s="42">
        <f>D146+D147+D148</f>
        <v>850.86373000000003</v>
      </c>
      <c r="E145" s="24">
        <f t="shared" si="31"/>
        <v>4217.3837299999996</v>
      </c>
      <c r="F145" s="25">
        <f t="shared" si="30"/>
        <v>16.8</v>
      </c>
      <c r="G145" s="20"/>
    </row>
    <row r="146" spans="1:7" ht="30" customHeight="1" outlineLevel="3">
      <c r="A146" s="26" t="s">
        <v>7</v>
      </c>
      <c r="B146" s="23"/>
      <c r="C146" s="27">
        <f>C150+C154</f>
        <v>0</v>
      </c>
      <c r="D146" s="27">
        <f t="shared" ref="D146:E146" si="36">D150+D154</f>
        <v>0</v>
      </c>
      <c r="E146" s="27">
        <f t="shared" si="36"/>
        <v>0</v>
      </c>
      <c r="F146" s="25">
        <v>0</v>
      </c>
      <c r="G146" s="20"/>
    </row>
    <row r="147" spans="1:7" ht="22.5" customHeight="1" outlineLevel="3">
      <c r="A147" s="26" t="s">
        <v>8</v>
      </c>
      <c r="B147" s="23"/>
      <c r="C147" s="27">
        <v>0</v>
      </c>
      <c r="D147" s="27">
        <v>0</v>
      </c>
      <c r="E147" s="24">
        <f>C147-D147</f>
        <v>0</v>
      </c>
      <c r="F147" s="25" t="e">
        <f t="shared" si="30"/>
        <v>#DIV/0!</v>
      </c>
      <c r="G147" s="20"/>
    </row>
    <row r="148" spans="1:7" ht="21" customHeight="1" outlineLevel="3">
      <c r="A148" s="26" t="s">
        <v>9</v>
      </c>
      <c r="B148" s="23"/>
      <c r="C148" s="27">
        <v>5068.2474599999996</v>
      </c>
      <c r="D148" s="42">
        <v>850.86373000000003</v>
      </c>
      <c r="E148" s="24">
        <f t="shared" si="31"/>
        <v>4217.3837299999996</v>
      </c>
      <c r="F148" s="25">
        <f t="shared" si="30"/>
        <v>16.8</v>
      </c>
      <c r="G148" s="20"/>
    </row>
    <row r="149" spans="1:7" ht="30" hidden="1" customHeight="1" outlineLevel="3">
      <c r="A149" s="54" t="s">
        <v>20</v>
      </c>
      <c r="B149" s="51" t="s">
        <v>21</v>
      </c>
      <c r="C149" s="55">
        <f>C150+C151+C152</f>
        <v>0</v>
      </c>
      <c r="D149" s="52">
        <f>D150+D151+D152</f>
        <v>0</v>
      </c>
      <c r="E149" s="53">
        <f>E150+E151+E152</f>
        <v>0</v>
      </c>
      <c r="F149" s="50" t="e">
        <f t="shared" si="30"/>
        <v>#DIV/0!</v>
      </c>
      <c r="G149" s="20"/>
    </row>
    <row r="150" spans="1:7" ht="29.25" hidden="1" customHeight="1" outlineLevel="3">
      <c r="A150" s="54" t="s">
        <v>7</v>
      </c>
      <c r="B150" s="51"/>
      <c r="C150" s="55"/>
      <c r="D150" s="55"/>
      <c r="E150" s="53">
        <f t="shared" si="31"/>
        <v>0</v>
      </c>
      <c r="F150" s="50" t="e">
        <f t="shared" si="30"/>
        <v>#DIV/0!</v>
      </c>
      <c r="G150" s="20"/>
    </row>
    <row r="151" spans="1:7" ht="22.5" hidden="1" customHeight="1" outlineLevel="3">
      <c r="A151" s="54" t="s">
        <v>8</v>
      </c>
      <c r="B151" s="51"/>
      <c r="C151" s="55"/>
      <c r="D151" s="55"/>
      <c r="E151" s="53">
        <f t="shared" si="31"/>
        <v>0</v>
      </c>
      <c r="F151" s="50" t="e">
        <f t="shared" si="30"/>
        <v>#DIV/0!</v>
      </c>
      <c r="G151" s="20"/>
    </row>
    <row r="152" spans="1:7" ht="23.25" hidden="1" customHeight="1" outlineLevel="3">
      <c r="A152" s="54" t="s">
        <v>9</v>
      </c>
      <c r="B152" s="51"/>
      <c r="C152" s="55"/>
      <c r="D152" s="55"/>
      <c r="E152" s="53">
        <f t="shared" si="31"/>
        <v>0</v>
      </c>
      <c r="F152" s="50" t="e">
        <f t="shared" si="30"/>
        <v>#DIV/0!</v>
      </c>
      <c r="G152" s="20"/>
    </row>
    <row r="153" spans="1:7" ht="48" hidden="1" customHeight="1" outlineLevel="3">
      <c r="A153" s="54" t="s">
        <v>22</v>
      </c>
      <c r="B153" s="51" t="s">
        <v>23</v>
      </c>
      <c r="C153" s="55">
        <f>C154+C155+C156</f>
        <v>0</v>
      </c>
      <c r="D153" s="55">
        <f>D154+D155+D156</f>
        <v>0</v>
      </c>
      <c r="E153" s="55">
        <f>E154+E155+E156</f>
        <v>0</v>
      </c>
      <c r="F153" s="50" t="e">
        <f t="shared" si="30"/>
        <v>#DIV/0!</v>
      </c>
      <c r="G153" s="20"/>
    </row>
    <row r="154" spans="1:7" ht="29.25" hidden="1" customHeight="1" outlineLevel="3">
      <c r="A154" s="54" t="s">
        <v>7</v>
      </c>
      <c r="B154" s="51"/>
      <c r="C154" s="55"/>
      <c r="D154" s="52"/>
      <c r="E154" s="53">
        <f t="shared" si="31"/>
        <v>0</v>
      </c>
      <c r="F154" s="50" t="e">
        <f t="shared" si="30"/>
        <v>#DIV/0!</v>
      </c>
      <c r="G154" s="20"/>
    </row>
    <row r="155" spans="1:7" ht="22.5" hidden="1" customHeight="1" outlineLevel="3">
      <c r="A155" s="54" t="s">
        <v>8</v>
      </c>
      <c r="B155" s="51"/>
      <c r="C155" s="55"/>
      <c r="D155" s="52"/>
      <c r="E155" s="53">
        <f t="shared" si="31"/>
        <v>0</v>
      </c>
      <c r="F155" s="50" t="e">
        <f t="shared" si="30"/>
        <v>#DIV/0!</v>
      </c>
      <c r="G155" s="20"/>
    </row>
    <row r="156" spans="1:7" ht="23.25" hidden="1" customHeight="1" outlineLevel="3">
      <c r="A156" s="54" t="s">
        <v>9</v>
      </c>
      <c r="B156" s="51"/>
      <c r="C156" s="55"/>
      <c r="D156" s="52"/>
      <c r="E156" s="53">
        <f t="shared" si="31"/>
        <v>0</v>
      </c>
      <c r="F156" s="50" t="e">
        <f t="shared" si="30"/>
        <v>#DIV/0!</v>
      </c>
      <c r="G156" s="20"/>
    </row>
    <row r="157" spans="1:7" ht="47.25" customHeight="1" outlineLevel="3">
      <c r="A157" s="80" t="s">
        <v>142</v>
      </c>
      <c r="B157" s="23" t="s">
        <v>141</v>
      </c>
      <c r="C157" s="42">
        <f>C158+C159+C160</f>
        <v>36274.841999999997</v>
      </c>
      <c r="D157" s="42">
        <f>D158+D159+D160</f>
        <v>7118.0721800000001</v>
      </c>
      <c r="E157" s="24">
        <f t="shared" ref="E157" si="37">C157-D157</f>
        <v>29156.769820000001</v>
      </c>
      <c r="F157" s="25">
        <f t="shared" ref="F157" si="38">D157/C157*100</f>
        <v>19.600000000000001</v>
      </c>
      <c r="G157" s="20"/>
    </row>
    <row r="158" spans="1:7" ht="36" customHeight="1" outlineLevel="3">
      <c r="A158" s="26" t="s">
        <v>7</v>
      </c>
      <c r="B158" s="23"/>
      <c r="C158" s="27">
        <v>0</v>
      </c>
      <c r="D158" s="27">
        <v>0</v>
      </c>
      <c r="E158" s="27">
        <v>0</v>
      </c>
      <c r="F158" s="25">
        <v>0</v>
      </c>
      <c r="G158" s="20"/>
    </row>
    <row r="159" spans="1:7" ht="23.25" customHeight="1" outlineLevel="3">
      <c r="A159" s="26" t="s">
        <v>8</v>
      </c>
      <c r="B159" s="23"/>
      <c r="C159" s="27">
        <v>0</v>
      </c>
      <c r="D159" s="27">
        <v>0</v>
      </c>
      <c r="E159" s="24">
        <f>C159-D159</f>
        <v>0</v>
      </c>
      <c r="F159" s="25" t="e">
        <f t="shared" ref="F159:F161" si="39">D159/C159*100</f>
        <v>#DIV/0!</v>
      </c>
      <c r="G159" s="20"/>
    </row>
    <row r="160" spans="1:7" ht="23.25" customHeight="1" outlineLevel="3">
      <c r="A160" s="26" t="s">
        <v>9</v>
      </c>
      <c r="B160" s="23"/>
      <c r="C160" s="27">
        <v>36274.841999999997</v>
      </c>
      <c r="D160" s="42">
        <v>7118.0721800000001</v>
      </c>
      <c r="E160" s="24">
        <f t="shared" ref="E160:E161" si="40">C160-D160</f>
        <v>29156.769820000001</v>
      </c>
      <c r="F160" s="25">
        <f t="shared" si="39"/>
        <v>19.600000000000001</v>
      </c>
      <c r="G160" s="20"/>
    </row>
    <row r="161" spans="1:7" ht="46.5" customHeight="1" outlineLevel="3">
      <c r="A161" s="80" t="s">
        <v>144</v>
      </c>
      <c r="B161" s="23" t="s">
        <v>143</v>
      </c>
      <c r="C161" s="42">
        <f>C162+C163+C164</f>
        <v>154206.74118000001</v>
      </c>
      <c r="D161" s="42">
        <f>D162+D163+D164</f>
        <v>26755.906950000001</v>
      </c>
      <c r="E161" s="24">
        <f t="shared" si="40"/>
        <v>127450.83422999999</v>
      </c>
      <c r="F161" s="25">
        <f t="shared" si="39"/>
        <v>17.399999999999999</v>
      </c>
      <c r="G161" s="20"/>
    </row>
    <row r="162" spans="1:7" ht="32.25" customHeight="1" outlineLevel="3">
      <c r="A162" s="26" t="s">
        <v>7</v>
      </c>
      <c r="B162" s="23"/>
      <c r="C162" s="27">
        <v>0</v>
      </c>
      <c r="D162" s="27">
        <v>0</v>
      </c>
      <c r="E162" s="27">
        <v>0</v>
      </c>
      <c r="F162" s="25">
        <v>0</v>
      </c>
      <c r="G162" s="20"/>
    </row>
    <row r="163" spans="1:7" ht="23.25" customHeight="1" outlineLevel="3">
      <c r="A163" s="26" t="s">
        <v>8</v>
      </c>
      <c r="B163" s="23"/>
      <c r="C163" s="27">
        <v>168.005</v>
      </c>
      <c r="D163" s="27">
        <v>168.005</v>
      </c>
      <c r="E163" s="24">
        <f>C163-D163</f>
        <v>0</v>
      </c>
      <c r="F163" s="25">
        <f t="shared" ref="F163:F164" si="41">D163/C163*100</f>
        <v>100</v>
      </c>
      <c r="G163" s="20"/>
    </row>
    <row r="164" spans="1:7" ht="23.25" customHeight="1" outlineLevel="3">
      <c r="A164" s="26" t="s">
        <v>9</v>
      </c>
      <c r="B164" s="23"/>
      <c r="C164" s="27">
        <v>154038.73618000001</v>
      </c>
      <c r="D164" s="42">
        <v>26587.901949999999</v>
      </c>
      <c r="E164" s="24">
        <f t="shared" ref="E164" si="42">C164-D164</f>
        <v>127450.83422999999</v>
      </c>
      <c r="F164" s="25">
        <f t="shared" si="41"/>
        <v>17.3</v>
      </c>
      <c r="G164" s="20"/>
    </row>
    <row r="165" spans="1:7" ht="57.75" customHeight="1" outlineLevel="3">
      <c r="A165" s="16" t="s">
        <v>63</v>
      </c>
      <c r="B165" s="17" t="s">
        <v>24</v>
      </c>
      <c r="C165" s="30">
        <f>C167+C168+C169</f>
        <v>90832.212639999998</v>
      </c>
      <c r="D165" s="30">
        <f>D167+D168+D169</f>
        <v>38874.241000000002</v>
      </c>
      <c r="E165" s="19">
        <f t="shared" si="31"/>
        <v>51957.971640000003</v>
      </c>
      <c r="F165" s="25">
        <f t="shared" si="30"/>
        <v>42.8</v>
      </c>
      <c r="G165" s="33"/>
    </row>
    <row r="166" spans="1:7" ht="36.75" hidden="1" customHeight="1" outlineLevel="3">
      <c r="A166" s="21" t="s">
        <v>25</v>
      </c>
      <c r="B166" s="17"/>
      <c r="C166" s="30"/>
      <c r="D166" s="30"/>
      <c r="E166" s="19"/>
      <c r="F166" s="25" t="e">
        <f t="shared" si="30"/>
        <v>#DIV/0!</v>
      </c>
      <c r="G166" s="33"/>
    </row>
    <row r="167" spans="1:7" ht="30" customHeight="1" outlineLevel="3">
      <c r="A167" s="21" t="s">
        <v>7</v>
      </c>
      <c r="B167" s="17"/>
      <c r="C167" s="30">
        <f t="shared" ref="C167:D169" si="43">C172+C176+C180+C184+C188+C192</f>
        <v>33473.130100000002</v>
      </c>
      <c r="D167" s="30">
        <f t="shared" si="43"/>
        <v>31735.491819999999</v>
      </c>
      <c r="E167" s="19">
        <f t="shared" si="31"/>
        <v>1737.6382799999999</v>
      </c>
      <c r="F167" s="25">
        <f t="shared" si="30"/>
        <v>94.8</v>
      </c>
      <c r="G167" s="33"/>
    </row>
    <row r="168" spans="1:7" ht="26.25" customHeight="1" outlineLevel="3">
      <c r="A168" s="21" t="s">
        <v>8</v>
      </c>
      <c r="B168" s="17"/>
      <c r="C168" s="30">
        <f t="shared" si="43"/>
        <v>55185.47827</v>
      </c>
      <c r="D168" s="30">
        <f t="shared" si="43"/>
        <v>7123.5891799999999</v>
      </c>
      <c r="E168" s="30">
        <f>C168-D168</f>
        <v>48061.889089999997</v>
      </c>
      <c r="F168" s="25">
        <f t="shared" si="30"/>
        <v>12.9</v>
      </c>
      <c r="G168" s="33"/>
    </row>
    <row r="169" spans="1:7" ht="24" customHeight="1" outlineLevel="3">
      <c r="A169" s="21" t="s">
        <v>9</v>
      </c>
      <c r="B169" s="17"/>
      <c r="C169" s="30">
        <f t="shared" si="43"/>
        <v>2173.6042699999998</v>
      </c>
      <c r="D169" s="30">
        <f t="shared" si="43"/>
        <v>15.16</v>
      </c>
      <c r="E169" s="30">
        <f>C169-D169</f>
        <v>2158.44427</v>
      </c>
      <c r="F169" s="25">
        <f t="shared" si="30"/>
        <v>0.7</v>
      </c>
      <c r="G169" s="33"/>
    </row>
    <row r="170" spans="1:7" ht="24" customHeight="1" outlineLevel="3">
      <c r="A170" s="82" t="s">
        <v>80</v>
      </c>
      <c r="B170" s="23" t="s">
        <v>76</v>
      </c>
      <c r="C170" s="84">
        <f>C171+C175+C179+C183+C187+C191</f>
        <v>90832.212639999998</v>
      </c>
      <c r="D170" s="84">
        <f>D171+D175+D179+D183+D187+D191</f>
        <v>38874.241000000002</v>
      </c>
      <c r="E170" s="84">
        <f>C170-D170</f>
        <v>51957.971640000003</v>
      </c>
      <c r="F170" s="25">
        <f t="shared" si="30"/>
        <v>42.8</v>
      </c>
      <c r="G170" s="33"/>
    </row>
    <row r="171" spans="1:7" ht="60" outlineLevel="3">
      <c r="A171" s="80" t="s">
        <v>146</v>
      </c>
      <c r="B171" s="79" t="s">
        <v>145</v>
      </c>
      <c r="C171" s="27">
        <f>C173+C174</f>
        <v>115.16</v>
      </c>
      <c r="D171" s="42">
        <f>D173+D174</f>
        <v>15.16</v>
      </c>
      <c r="E171" s="24">
        <f t="shared" si="31"/>
        <v>100</v>
      </c>
      <c r="F171" s="25">
        <f t="shared" si="30"/>
        <v>13.2</v>
      </c>
      <c r="G171" s="20"/>
    </row>
    <row r="172" spans="1:7" ht="30.75" customHeight="1" outlineLevel="3">
      <c r="A172" s="26" t="s">
        <v>7</v>
      </c>
      <c r="B172" s="23"/>
      <c r="C172" s="27">
        <v>0</v>
      </c>
      <c r="D172" s="42">
        <v>0</v>
      </c>
      <c r="E172" s="24">
        <f t="shared" si="31"/>
        <v>0</v>
      </c>
      <c r="F172" s="25">
        <v>0</v>
      </c>
      <c r="G172" s="20"/>
    </row>
    <row r="173" spans="1:7" ht="22.5" customHeight="1" outlineLevel="3">
      <c r="A173" s="26" t="s">
        <v>8</v>
      </c>
      <c r="B173" s="23"/>
      <c r="C173" s="27">
        <v>0</v>
      </c>
      <c r="D173" s="42">
        <v>0</v>
      </c>
      <c r="E173" s="24">
        <f t="shared" si="31"/>
        <v>0</v>
      </c>
      <c r="F173" s="25">
        <v>0</v>
      </c>
      <c r="G173" s="20"/>
    </row>
    <row r="174" spans="1:7" ht="24" customHeight="1" outlineLevel="3">
      <c r="A174" s="26" t="s">
        <v>9</v>
      </c>
      <c r="B174" s="23"/>
      <c r="C174" s="27">
        <v>115.16</v>
      </c>
      <c r="D174" s="42">
        <v>15.16</v>
      </c>
      <c r="E174" s="24">
        <f t="shared" si="31"/>
        <v>100</v>
      </c>
      <c r="F174" s="25">
        <f t="shared" si="30"/>
        <v>13.2</v>
      </c>
      <c r="G174" s="20"/>
    </row>
    <row r="175" spans="1:7" ht="59.25" customHeight="1" outlineLevel="3">
      <c r="A175" s="80" t="s">
        <v>148</v>
      </c>
      <c r="B175" s="79" t="s">
        <v>147</v>
      </c>
      <c r="C175" s="27">
        <f>C177+C178</f>
        <v>891.79510000000005</v>
      </c>
      <c r="D175" s="42">
        <f>D177+D178</f>
        <v>0</v>
      </c>
      <c r="E175" s="24">
        <f t="shared" ref="E175:E178" si="44">C175-D175</f>
        <v>891.79510000000005</v>
      </c>
      <c r="F175" s="25">
        <f t="shared" ref="F175" si="45">D175/C175*100</f>
        <v>0</v>
      </c>
      <c r="G175" s="20"/>
    </row>
    <row r="176" spans="1:7" ht="32.25" customHeight="1" outlineLevel="3">
      <c r="A176" s="26" t="s">
        <v>7</v>
      </c>
      <c r="B176" s="23"/>
      <c r="C176" s="27">
        <v>0</v>
      </c>
      <c r="D176" s="42">
        <v>0</v>
      </c>
      <c r="E176" s="24">
        <f t="shared" si="44"/>
        <v>0</v>
      </c>
      <c r="F176" s="25">
        <v>0</v>
      </c>
      <c r="G176" s="20"/>
    </row>
    <row r="177" spans="1:7" ht="24" customHeight="1" outlineLevel="3">
      <c r="A177" s="26" t="s">
        <v>8</v>
      </c>
      <c r="B177" s="23"/>
      <c r="C177" s="27">
        <v>0</v>
      </c>
      <c r="D177" s="42">
        <v>0</v>
      </c>
      <c r="E177" s="24">
        <f t="shared" si="44"/>
        <v>0</v>
      </c>
      <c r="F177" s="25">
        <v>0</v>
      </c>
      <c r="G177" s="20"/>
    </row>
    <row r="178" spans="1:7" ht="24" customHeight="1" outlineLevel="3">
      <c r="A178" s="26" t="s">
        <v>9</v>
      </c>
      <c r="B178" s="23"/>
      <c r="C178" s="27">
        <v>891.79510000000005</v>
      </c>
      <c r="D178" s="42">
        <v>0</v>
      </c>
      <c r="E178" s="24">
        <f t="shared" si="44"/>
        <v>891.79510000000005</v>
      </c>
      <c r="F178" s="25">
        <f t="shared" ref="F178" si="46">D178/C178*100</f>
        <v>0</v>
      </c>
      <c r="G178" s="20"/>
    </row>
    <row r="179" spans="1:7" ht="76.5" customHeight="1" outlineLevel="3">
      <c r="A179" s="80" t="s">
        <v>150</v>
      </c>
      <c r="B179" s="79" t="s">
        <v>149</v>
      </c>
      <c r="C179" s="27">
        <f>C180+C181+C182</f>
        <v>3460.2750000000001</v>
      </c>
      <c r="D179" s="27">
        <f>D180+D181+D182</f>
        <v>0</v>
      </c>
      <c r="E179" s="24">
        <f t="shared" ref="E179:E182" si="47">C179-D179</f>
        <v>3460.2750000000001</v>
      </c>
      <c r="F179" s="25">
        <f t="shared" si="30"/>
        <v>0</v>
      </c>
      <c r="G179" s="20"/>
    </row>
    <row r="180" spans="1:7" ht="30" customHeight="1" outlineLevel="3">
      <c r="A180" s="26" t="s">
        <v>7</v>
      </c>
      <c r="B180" s="23"/>
      <c r="C180" s="27">
        <v>823.05489999999998</v>
      </c>
      <c r="D180" s="42">
        <v>0</v>
      </c>
      <c r="E180" s="24">
        <f t="shared" si="47"/>
        <v>823.05489999999998</v>
      </c>
      <c r="F180" s="25">
        <v>0</v>
      </c>
      <c r="G180" s="20"/>
    </row>
    <row r="181" spans="1:7" ht="23.25" customHeight="1" outlineLevel="3">
      <c r="A181" s="26" t="s">
        <v>8</v>
      </c>
      <c r="B181" s="23"/>
      <c r="C181" s="27">
        <v>1987.2201</v>
      </c>
      <c r="D181" s="27">
        <v>0</v>
      </c>
      <c r="E181" s="24">
        <f t="shared" si="47"/>
        <v>1987.2201</v>
      </c>
      <c r="F181" s="25">
        <f t="shared" ref="F181:F212" si="48">D181/C181*100</f>
        <v>0</v>
      </c>
      <c r="G181" s="20"/>
    </row>
    <row r="182" spans="1:7" ht="23.25" customHeight="1" outlineLevel="3">
      <c r="A182" s="26" t="s">
        <v>9</v>
      </c>
      <c r="B182" s="23"/>
      <c r="C182" s="27">
        <v>650</v>
      </c>
      <c r="D182" s="27">
        <v>0</v>
      </c>
      <c r="E182" s="24">
        <f t="shared" si="47"/>
        <v>650</v>
      </c>
      <c r="F182" s="25">
        <f t="shared" si="48"/>
        <v>0</v>
      </c>
      <c r="G182" s="20"/>
    </row>
    <row r="183" spans="1:7" ht="90" outlineLevel="3">
      <c r="A183" s="80" t="s">
        <v>152</v>
      </c>
      <c r="B183" s="79" t="s">
        <v>151</v>
      </c>
      <c r="C183" s="27">
        <f>C184+C185+C186</f>
        <v>9716.0555499999991</v>
      </c>
      <c r="D183" s="27">
        <f>D184+D185+D186</f>
        <v>0</v>
      </c>
      <c r="E183" s="24">
        <f t="shared" si="31"/>
        <v>9716.0555499999991</v>
      </c>
      <c r="F183" s="25">
        <f t="shared" si="48"/>
        <v>0</v>
      </c>
      <c r="G183" s="20"/>
    </row>
    <row r="184" spans="1:7" ht="31.5" customHeight="1" outlineLevel="3">
      <c r="A184" s="26" t="s">
        <v>7</v>
      </c>
      <c r="B184" s="23"/>
      <c r="C184" s="27">
        <v>0</v>
      </c>
      <c r="D184" s="27">
        <v>0</v>
      </c>
      <c r="E184" s="24">
        <f t="shared" si="31"/>
        <v>0</v>
      </c>
      <c r="F184" s="25" t="e">
        <f t="shared" si="48"/>
        <v>#DIV/0!</v>
      </c>
      <c r="G184" s="20"/>
    </row>
    <row r="185" spans="1:7" ht="21" customHeight="1" outlineLevel="3">
      <c r="A185" s="26" t="s">
        <v>8</v>
      </c>
      <c r="B185" s="23"/>
      <c r="C185" s="27">
        <v>9424.5738799999999</v>
      </c>
      <c r="D185" s="42">
        <v>0</v>
      </c>
      <c r="E185" s="24">
        <f t="shared" si="31"/>
        <v>9424.5738799999999</v>
      </c>
      <c r="F185" s="25">
        <f t="shared" si="48"/>
        <v>0</v>
      </c>
      <c r="G185" s="20"/>
    </row>
    <row r="186" spans="1:7" ht="21" customHeight="1" outlineLevel="3">
      <c r="A186" s="26" t="s">
        <v>9</v>
      </c>
      <c r="B186" s="23"/>
      <c r="C186" s="27">
        <v>291.48167000000001</v>
      </c>
      <c r="D186" s="42">
        <v>0</v>
      </c>
      <c r="E186" s="24">
        <f t="shared" si="31"/>
        <v>291.48167000000001</v>
      </c>
      <c r="F186" s="25">
        <v>0</v>
      </c>
      <c r="G186" s="20"/>
    </row>
    <row r="187" spans="1:7" ht="81" customHeight="1" outlineLevel="3">
      <c r="A187" s="80" t="s">
        <v>154</v>
      </c>
      <c r="B187" s="79" t="s">
        <v>153</v>
      </c>
      <c r="C187" s="27">
        <f>C188+C189+C190</f>
        <v>76095.397320000004</v>
      </c>
      <c r="D187" s="27">
        <f>D188+D189+D190</f>
        <v>38859.080999999998</v>
      </c>
      <c r="E187" s="24">
        <f t="shared" si="31"/>
        <v>37236.316319999998</v>
      </c>
      <c r="F187" s="25">
        <f t="shared" si="48"/>
        <v>51.1</v>
      </c>
      <c r="G187" s="20"/>
    </row>
    <row r="188" spans="1:7" ht="32.25" customHeight="1" outlineLevel="3">
      <c r="A188" s="26" t="s">
        <v>7</v>
      </c>
      <c r="B188" s="23"/>
      <c r="C188" s="27">
        <v>32650.075199999999</v>
      </c>
      <c r="D188" s="42">
        <v>31735.491819999999</v>
      </c>
      <c r="E188" s="24">
        <f t="shared" si="31"/>
        <v>914.58338000000003</v>
      </c>
      <c r="F188" s="25">
        <v>0</v>
      </c>
      <c r="G188" s="20"/>
    </row>
    <row r="189" spans="1:7" ht="23.25" customHeight="1" outlineLevel="3">
      <c r="A189" s="26" t="s">
        <v>8</v>
      </c>
      <c r="B189" s="23"/>
      <c r="C189" s="27">
        <v>43445.322119999997</v>
      </c>
      <c r="D189" s="27">
        <v>7123.5891799999999</v>
      </c>
      <c r="E189" s="24">
        <f t="shared" si="31"/>
        <v>36321.732940000002</v>
      </c>
      <c r="F189" s="25">
        <f t="shared" si="48"/>
        <v>16.399999999999999</v>
      </c>
      <c r="G189" s="20"/>
    </row>
    <row r="190" spans="1:7" ht="24" customHeight="1" outlineLevel="3">
      <c r="A190" s="26" t="s">
        <v>9</v>
      </c>
      <c r="B190" s="23"/>
      <c r="C190" s="27">
        <v>0</v>
      </c>
      <c r="D190" s="27">
        <v>0</v>
      </c>
      <c r="E190" s="24">
        <f t="shared" si="31"/>
        <v>0</v>
      </c>
      <c r="F190" s="25" t="e">
        <f t="shared" si="48"/>
        <v>#DIV/0!</v>
      </c>
      <c r="G190" s="20"/>
    </row>
    <row r="191" spans="1:7" ht="51.75" customHeight="1" outlineLevel="3">
      <c r="A191" s="80" t="s">
        <v>155</v>
      </c>
      <c r="B191" s="79" t="s">
        <v>156</v>
      </c>
      <c r="C191" s="27">
        <f>C192+C193+C194</f>
        <v>553.52967000000001</v>
      </c>
      <c r="D191" s="27">
        <f>D192+D193+D194</f>
        <v>0</v>
      </c>
      <c r="E191" s="24">
        <f t="shared" ref="E191:E194" si="49">C191-D191</f>
        <v>553.52967000000001</v>
      </c>
      <c r="F191" s="25">
        <f t="shared" ref="F191" si="50">D191/C191*100</f>
        <v>0</v>
      </c>
      <c r="G191" s="20"/>
    </row>
    <row r="192" spans="1:7" ht="34.5" customHeight="1" outlineLevel="3">
      <c r="A192" s="26" t="s">
        <v>7</v>
      </c>
      <c r="B192" s="23"/>
      <c r="C192" s="27">
        <v>0</v>
      </c>
      <c r="D192" s="42">
        <v>0</v>
      </c>
      <c r="E192" s="24">
        <f t="shared" si="49"/>
        <v>0</v>
      </c>
      <c r="F192" s="25">
        <v>0</v>
      </c>
      <c r="G192" s="20"/>
    </row>
    <row r="193" spans="1:7" ht="24" customHeight="1" outlineLevel="3">
      <c r="A193" s="26" t="s">
        <v>8</v>
      </c>
      <c r="B193" s="23"/>
      <c r="C193" s="27">
        <v>328.36216999999999</v>
      </c>
      <c r="D193" s="27">
        <v>0</v>
      </c>
      <c r="E193" s="24">
        <f t="shared" si="49"/>
        <v>328.36216999999999</v>
      </c>
      <c r="F193" s="25">
        <f t="shared" ref="F193:F194" si="51">D193/C193*100</f>
        <v>0</v>
      </c>
      <c r="G193" s="20"/>
    </row>
    <row r="194" spans="1:7" ht="24" customHeight="1" outlineLevel="3">
      <c r="A194" s="26" t="s">
        <v>9</v>
      </c>
      <c r="B194" s="23"/>
      <c r="C194" s="27">
        <v>225.16749999999999</v>
      </c>
      <c r="D194" s="27">
        <v>0</v>
      </c>
      <c r="E194" s="24">
        <f t="shared" si="49"/>
        <v>225.16749999999999</v>
      </c>
      <c r="F194" s="25">
        <f t="shared" si="51"/>
        <v>0</v>
      </c>
      <c r="G194" s="20"/>
    </row>
    <row r="195" spans="1:7" ht="33" customHeight="1" outlineLevel="3">
      <c r="A195" s="16" t="s">
        <v>57</v>
      </c>
      <c r="B195" s="17" t="s">
        <v>26</v>
      </c>
      <c r="C195" s="30">
        <f>C196+C197+C198</f>
        <v>51290.270660000002</v>
      </c>
      <c r="D195" s="30">
        <f>D196+D197+D198</f>
        <v>10343.67404</v>
      </c>
      <c r="E195" s="19">
        <f t="shared" si="31"/>
        <v>40946.596619999997</v>
      </c>
      <c r="F195" s="25">
        <f t="shared" si="48"/>
        <v>20.2</v>
      </c>
      <c r="G195" s="20"/>
    </row>
    <row r="196" spans="1:7" ht="30" customHeight="1" outlineLevel="3">
      <c r="A196" s="21" t="s">
        <v>7</v>
      </c>
      <c r="B196" s="17"/>
      <c r="C196" s="86">
        <f>C201+C205+C209+C213+C217</f>
        <v>0</v>
      </c>
      <c r="D196" s="86">
        <f>D201+D205+D209+D213+D217</f>
        <v>0</v>
      </c>
      <c r="E196" s="19">
        <f t="shared" si="31"/>
        <v>0</v>
      </c>
      <c r="F196" s="25">
        <v>0</v>
      </c>
      <c r="G196" s="20"/>
    </row>
    <row r="197" spans="1:7" ht="22.5" customHeight="1" outlineLevel="3">
      <c r="A197" s="21" t="s">
        <v>8</v>
      </c>
      <c r="B197" s="17"/>
      <c r="C197" s="86">
        <f>C202+C206+C214+C210+C218</f>
        <v>0</v>
      </c>
      <c r="D197" s="86">
        <f>D202+D206+D214+D210+D218</f>
        <v>0</v>
      </c>
      <c r="E197" s="19">
        <f t="shared" si="31"/>
        <v>0</v>
      </c>
      <c r="F197" s="25">
        <v>0</v>
      </c>
      <c r="G197" s="20"/>
    </row>
    <row r="198" spans="1:7" ht="21.75" customHeight="1" outlineLevel="3">
      <c r="A198" s="21" t="s">
        <v>9</v>
      </c>
      <c r="B198" s="17"/>
      <c r="C198" s="30">
        <f>C203+C207+C211+C215+C219</f>
        <v>51290.270660000002</v>
      </c>
      <c r="D198" s="30">
        <f>D203+D207+D211+D215+D219</f>
        <v>10343.67404</v>
      </c>
      <c r="E198" s="19">
        <f>C198-D198</f>
        <v>40946.596619999997</v>
      </c>
      <c r="F198" s="25">
        <f t="shared" si="48"/>
        <v>20.2</v>
      </c>
      <c r="G198" s="20"/>
    </row>
    <row r="199" spans="1:7" ht="21.75" customHeight="1" outlineLevel="3">
      <c r="A199" s="82" t="s">
        <v>80</v>
      </c>
      <c r="B199" s="79" t="s">
        <v>157</v>
      </c>
      <c r="C199" s="30">
        <f>C200+C204+C208+C212+C216</f>
        <v>51290.270660000002</v>
      </c>
      <c r="D199" s="30">
        <f>D200+D204+D208+D212+D216</f>
        <v>10343.67404</v>
      </c>
      <c r="E199" s="19">
        <f>C199-D199</f>
        <v>40946.596619999997</v>
      </c>
      <c r="F199" s="25">
        <f t="shared" si="48"/>
        <v>20.2</v>
      </c>
      <c r="G199" s="20"/>
    </row>
    <row r="200" spans="1:7" ht="77.25" customHeight="1" outlineLevel="3">
      <c r="A200" s="80" t="s">
        <v>159</v>
      </c>
      <c r="B200" s="79" t="s">
        <v>158</v>
      </c>
      <c r="C200" s="27">
        <f>C201+C202+C203</f>
        <v>721.46</v>
      </c>
      <c r="D200" s="27">
        <f>D201+D202+D203</f>
        <v>419.38150000000002</v>
      </c>
      <c r="E200" s="24">
        <f t="shared" si="31"/>
        <v>302.07850000000002</v>
      </c>
      <c r="F200" s="25">
        <f t="shared" si="48"/>
        <v>58.1</v>
      </c>
      <c r="G200" s="20"/>
    </row>
    <row r="201" spans="1:7" ht="32.25" customHeight="1" outlineLevel="3">
      <c r="A201" s="26" t="s">
        <v>7</v>
      </c>
      <c r="B201" s="23"/>
      <c r="C201" s="47">
        <v>0</v>
      </c>
      <c r="D201" s="78">
        <v>0</v>
      </c>
      <c r="E201" s="24">
        <f t="shared" si="31"/>
        <v>0</v>
      </c>
      <c r="F201" s="25">
        <v>0</v>
      </c>
      <c r="G201" s="20"/>
    </row>
    <row r="202" spans="1:7" ht="22.5" customHeight="1" outlineLevel="3">
      <c r="A202" s="26" t="s">
        <v>8</v>
      </c>
      <c r="B202" s="23"/>
      <c r="C202" s="47">
        <v>0</v>
      </c>
      <c r="D202" s="78">
        <v>0</v>
      </c>
      <c r="E202" s="24">
        <f t="shared" si="31"/>
        <v>0</v>
      </c>
      <c r="F202" s="25">
        <v>0</v>
      </c>
      <c r="G202" s="20"/>
    </row>
    <row r="203" spans="1:7" ht="22.5" customHeight="1" outlineLevel="3">
      <c r="A203" s="26" t="s">
        <v>9</v>
      </c>
      <c r="B203" s="23"/>
      <c r="C203" s="27">
        <v>721.46</v>
      </c>
      <c r="D203" s="42">
        <v>419.38150000000002</v>
      </c>
      <c r="E203" s="24">
        <f t="shared" si="31"/>
        <v>302.07850000000002</v>
      </c>
      <c r="F203" s="25">
        <f t="shared" si="48"/>
        <v>58.1</v>
      </c>
      <c r="G203" s="20"/>
    </row>
    <row r="204" spans="1:7" ht="47.25" customHeight="1" outlineLevel="3">
      <c r="A204" s="80" t="s">
        <v>161</v>
      </c>
      <c r="B204" s="79" t="s">
        <v>160</v>
      </c>
      <c r="C204" s="27">
        <f>C205+C206+C207</f>
        <v>68</v>
      </c>
      <c r="D204" s="42">
        <f>D205+D206+D207</f>
        <v>0</v>
      </c>
      <c r="E204" s="24">
        <f t="shared" si="31"/>
        <v>68</v>
      </c>
      <c r="F204" s="25">
        <f t="shared" si="48"/>
        <v>0</v>
      </c>
      <c r="G204" s="20"/>
    </row>
    <row r="205" spans="1:7" ht="32.25" customHeight="1" outlineLevel="3">
      <c r="A205" s="26" t="s">
        <v>7</v>
      </c>
      <c r="B205" s="23"/>
      <c r="C205" s="47">
        <v>0</v>
      </c>
      <c r="D205" s="78">
        <v>0</v>
      </c>
      <c r="E205" s="24">
        <f t="shared" si="31"/>
        <v>0</v>
      </c>
      <c r="F205" s="25">
        <v>0</v>
      </c>
      <c r="G205" s="20"/>
    </row>
    <row r="206" spans="1:7" ht="24.75" customHeight="1" outlineLevel="3">
      <c r="A206" s="26" t="s">
        <v>8</v>
      </c>
      <c r="B206" s="23"/>
      <c r="C206" s="47">
        <v>0</v>
      </c>
      <c r="D206" s="78">
        <v>0</v>
      </c>
      <c r="E206" s="24">
        <f t="shared" si="31"/>
        <v>0</v>
      </c>
      <c r="F206" s="25">
        <v>0</v>
      </c>
      <c r="G206" s="20"/>
    </row>
    <row r="207" spans="1:7" ht="23.25" customHeight="1" outlineLevel="3">
      <c r="A207" s="26" t="s">
        <v>9</v>
      </c>
      <c r="B207" s="23"/>
      <c r="C207" s="27">
        <v>68</v>
      </c>
      <c r="D207" s="42">
        <v>0</v>
      </c>
      <c r="E207" s="24">
        <f t="shared" si="31"/>
        <v>68</v>
      </c>
      <c r="F207" s="25">
        <f t="shared" si="48"/>
        <v>0</v>
      </c>
      <c r="G207" s="20"/>
    </row>
    <row r="208" spans="1:7" ht="33" customHeight="1" outlineLevel="3">
      <c r="A208" s="80" t="s">
        <v>162</v>
      </c>
      <c r="B208" s="79" t="s">
        <v>163</v>
      </c>
      <c r="C208" s="27">
        <f>C209+C210+C211</f>
        <v>10665.458000000001</v>
      </c>
      <c r="D208" s="42">
        <f>D209+D210+D211</f>
        <v>925.01404000000002</v>
      </c>
      <c r="E208" s="24">
        <f t="shared" si="31"/>
        <v>9740.4439600000005</v>
      </c>
      <c r="F208" s="25">
        <f t="shared" si="48"/>
        <v>8.6999999999999993</v>
      </c>
      <c r="G208" s="20"/>
    </row>
    <row r="209" spans="1:7" ht="33.75" customHeight="1" outlineLevel="3">
      <c r="A209" s="26" t="s">
        <v>7</v>
      </c>
      <c r="B209" s="23"/>
      <c r="C209" s="27">
        <v>0</v>
      </c>
      <c r="D209" s="42">
        <v>0</v>
      </c>
      <c r="E209" s="24">
        <f t="shared" si="31"/>
        <v>0</v>
      </c>
      <c r="F209" s="25">
        <v>0</v>
      </c>
      <c r="G209" s="20"/>
    </row>
    <row r="210" spans="1:7" ht="24.75" customHeight="1" outlineLevel="3">
      <c r="A210" s="26" t="s">
        <v>8</v>
      </c>
      <c r="B210" s="23"/>
      <c r="C210" s="27">
        <v>0</v>
      </c>
      <c r="D210" s="42">
        <v>0</v>
      </c>
      <c r="E210" s="24">
        <f t="shared" si="31"/>
        <v>0</v>
      </c>
      <c r="F210" s="25">
        <v>0</v>
      </c>
      <c r="G210" s="20"/>
    </row>
    <row r="211" spans="1:7" ht="25.5" customHeight="1" outlineLevel="3">
      <c r="A211" s="26" t="s">
        <v>9</v>
      </c>
      <c r="B211" s="23"/>
      <c r="C211" s="27">
        <v>10665.458000000001</v>
      </c>
      <c r="D211" s="42">
        <v>925.01404000000002</v>
      </c>
      <c r="E211" s="24">
        <f t="shared" si="31"/>
        <v>9740.4439600000005</v>
      </c>
      <c r="F211" s="25">
        <f t="shared" si="48"/>
        <v>8.6999999999999993</v>
      </c>
      <c r="G211" s="20"/>
    </row>
    <row r="212" spans="1:7" ht="46.5" customHeight="1" outlineLevel="3">
      <c r="A212" s="80" t="s">
        <v>165</v>
      </c>
      <c r="B212" s="79" t="s">
        <v>164</v>
      </c>
      <c r="C212" s="27">
        <f>C213+C214+C215</f>
        <v>11527.05416</v>
      </c>
      <c r="D212" s="42">
        <f>D213+D214+D215</f>
        <v>3140.51494</v>
      </c>
      <c r="E212" s="24">
        <f t="shared" si="31"/>
        <v>8386.5392200000006</v>
      </c>
      <c r="F212" s="25">
        <f t="shared" si="48"/>
        <v>27.2</v>
      </c>
      <c r="G212" s="20"/>
    </row>
    <row r="213" spans="1:7" ht="30" customHeight="1" outlineLevel="3">
      <c r="A213" s="26" t="s">
        <v>7</v>
      </c>
      <c r="B213" s="23"/>
      <c r="C213" s="47">
        <v>0</v>
      </c>
      <c r="D213" s="78">
        <v>0</v>
      </c>
      <c r="E213" s="24">
        <f t="shared" si="31"/>
        <v>0</v>
      </c>
      <c r="F213" s="25">
        <v>0</v>
      </c>
      <c r="G213" s="20"/>
    </row>
    <row r="214" spans="1:7" ht="22.5" customHeight="1" outlineLevel="3">
      <c r="A214" s="26" t="s">
        <v>8</v>
      </c>
      <c r="B214" s="23"/>
      <c r="C214" s="47">
        <v>0</v>
      </c>
      <c r="D214" s="78">
        <v>0</v>
      </c>
      <c r="E214" s="24">
        <f t="shared" si="31"/>
        <v>0</v>
      </c>
      <c r="F214" s="25">
        <v>0</v>
      </c>
      <c r="G214" s="20"/>
    </row>
    <row r="215" spans="1:7" ht="24.75" customHeight="1" outlineLevel="3">
      <c r="A215" s="26" t="s">
        <v>9</v>
      </c>
      <c r="B215" s="23"/>
      <c r="C215" s="27">
        <v>11527.05416</v>
      </c>
      <c r="D215" s="42">
        <v>3140.51494</v>
      </c>
      <c r="E215" s="24">
        <f t="shared" si="31"/>
        <v>8386.5392200000006</v>
      </c>
      <c r="F215" s="25">
        <f t="shared" ref="F215:F319" si="52">D215/C215*100</f>
        <v>27.2</v>
      </c>
      <c r="G215" s="20"/>
    </row>
    <row r="216" spans="1:7" ht="79.5" customHeight="1" outlineLevel="3">
      <c r="A216" s="80" t="s">
        <v>167</v>
      </c>
      <c r="B216" s="79" t="s">
        <v>166</v>
      </c>
      <c r="C216" s="27">
        <f>C217+C218+C219</f>
        <v>28308.298500000001</v>
      </c>
      <c r="D216" s="42">
        <f>D217+D218+D219</f>
        <v>5858.7635600000003</v>
      </c>
      <c r="E216" s="24">
        <f t="shared" ref="E216:E219" si="53">C216-D216</f>
        <v>22449.534940000001</v>
      </c>
      <c r="F216" s="25">
        <f t="shared" si="52"/>
        <v>20.7</v>
      </c>
      <c r="G216" s="20"/>
    </row>
    <row r="217" spans="1:7" ht="31.5" customHeight="1" outlineLevel="3">
      <c r="A217" s="26" t="s">
        <v>7</v>
      </c>
      <c r="B217" s="23"/>
      <c r="C217" s="47">
        <v>0</v>
      </c>
      <c r="D217" s="78">
        <v>0</v>
      </c>
      <c r="E217" s="24">
        <f t="shared" si="53"/>
        <v>0</v>
      </c>
      <c r="F217" s="25">
        <v>0</v>
      </c>
      <c r="G217" s="20"/>
    </row>
    <row r="218" spans="1:7" ht="24.75" customHeight="1" outlineLevel="3">
      <c r="A218" s="26" t="s">
        <v>8</v>
      </c>
      <c r="B218" s="23"/>
      <c r="C218" s="47">
        <v>0</v>
      </c>
      <c r="D218" s="78">
        <v>0</v>
      </c>
      <c r="E218" s="24">
        <f t="shared" si="53"/>
        <v>0</v>
      </c>
      <c r="F218" s="25">
        <v>0</v>
      </c>
      <c r="G218" s="20"/>
    </row>
    <row r="219" spans="1:7" ht="24.75" customHeight="1" outlineLevel="3">
      <c r="A219" s="26" t="s">
        <v>9</v>
      </c>
      <c r="B219" s="23"/>
      <c r="C219" s="27">
        <v>28308.298500000001</v>
      </c>
      <c r="D219" s="42">
        <v>5858.7635600000003</v>
      </c>
      <c r="E219" s="24">
        <f t="shared" si="53"/>
        <v>22449.534940000001</v>
      </c>
      <c r="F219" s="25">
        <f t="shared" ref="F219" si="54">D219/C219*100</f>
        <v>20.7</v>
      </c>
      <c r="G219" s="20"/>
    </row>
    <row r="220" spans="1:7" s="2" customFormat="1" ht="42.75" customHeight="1" outlineLevel="3">
      <c r="A220" s="16" t="s">
        <v>64</v>
      </c>
      <c r="B220" s="17" t="s">
        <v>27</v>
      </c>
      <c r="C220" s="30">
        <f>C221+C222+C223</f>
        <v>1305</v>
      </c>
      <c r="D220" s="30">
        <f>D221+D222+D223</f>
        <v>0</v>
      </c>
      <c r="E220" s="19">
        <f t="shared" si="31"/>
        <v>1305</v>
      </c>
      <c r="F220" s="25">
        <f t="shared" si="52"/>
        <v>0</v>
      </c>
      <c r="G220" s="33"/>
    </row>
    <row r="221" spans="1:7" s="2" customFormat="1" ht="31.5" customHeight="1" outlineLevel="3">
      <c r="A221" s="21" t="s">
        <v>28</v>
      </c>
      <c r="B221" s="17"/>
      <c r="C221" s="86">
        <f>C226+C230</f>
        <v>0</v>
      </c>
      <c r="D221" s="87">
        <f>D226+D230</f>
        <v>0</v>
      </c>
      <c r="E221" s="19">
        <f t="shared" si="31"/>
        <v>0</v>
      </c>
      <c r="F221" s="25">
        <v>0</v>
      </c>
      <c r="G221" s="33"/>
    </row>
    <row r="222" spans="1:7" s="2" customFormat="1" ht="24.75" customHeight="1" outlineLevel="3">
      <c r="A222" s="21" t="s">
        <v>8</v>
      </c>
      <c r="B222" s="17"/>
      <c r="C222" s="86">
        <f>C227+C231</f>
        <v>0</v>
      </c>
      <c r="D222" s="87">
        <f>D227+D231</f>
        <v>0</v>
      </c>
      <c r="E222" s="19">
        <f t="shared" si="31"/>
        <v>0</v>
      </c>
      <c r="F222" s="25">
        <v>0</v>
      </c>
      <c r="G222" s="33"/>
    </row>
    <row r="223" spans="1:7" s="2" customFormat="1" ht="23.25" customHeight="1" outlineLevel="3">
      <c r="A223" s="21" t="s">
        <v>9</v>
      </c>
      <c r="B223" s="17"/>
      <c r="C223" s="30">
        <f>C228+C232</f>
        <v>1305</v>
      </c>
      <c r="D223" s="30">
        <f>D228+D222</f>
        <v>0</v>
      </c>
      <c r="E223" s="19">
        <f t="shared" si="31"/>
        <v>1305</v>
      </c>
      <c r="F223" s="25">
        <f t="shared" si="52"/>
        <v>0</v>
      </c>
      <c r="G223" s="33"/>
    </row>
    <row r="224" spans="1:7" s="2" customFormat="1" ht="23.25" customHeight="1" outlineLevel="3">
      <c r="A224" s="82" t="s">
        <v>80</v>
      </c>
      <c r="B224" s="79" t="s">
        <v>168</v>
      </c>
      <c r="C224" s="84">
        <f>C225+C229</f>
        <v>1305</v>
      </c>
      <c r="D224" s="84">
        <f>D225+D229</f>
        <v>0</v>
      </c>
      <c r="E224" s="85">
        <f>C224-D224</f>
        <v>1305</v>
      </c>
      <c r="F224" s="25">
        <f t="shared" si="52"/>
        <v>0</v>
      </c>
      <c r="G224" s="33"/>
    </row>
    <row r="225" spans="1:7" s="2" customFormat="1" ht="76.5" customHeight="1" outlineLevel="3">
      <c r="A225" s="80" t="s">
        <v>170</v>
      </c>
      <c r="B225" s="79" t="s">
        <v>169</v>
      </c>
      <c r="C225" s="27">
        <f>C226+C227+C228</f>
        <v>0</v>
      </c>
      <c r="D225" s="42">
        <f>D226+D227+D228</f>
        <v>0</v>
      </c>
      <c r="E225" s="24">
        <f t="shared" ref="E225:E228" si="55">C225-D225</f>
        <v>0</v>
      </c>
      <c r="F225" s="25" t="e">
        <f t="shared" ref="F225" si="56">D225/C225*100</f>
        <v>#DIV/0!</v>
      </c>
      <c r="G225" s="33"/>
    </row>
    <row r="226" spans="1:7" s="2" customFormat="1" ht="30" customHeight="1" outlineLevel="3">
      <c r="A226" s="26" t="s">
        <v>7</v>
      </c>
      <c r="B226" s="23"/>
      <c r="C226" s="47">
        <v>0</v>
      </c>
      <c r="D226" s="78">
        <v>0</v>
      </c>
      <c r="E226" s="24">
        <f t="shared" si="55"/>
        <v>0</v>
      </c>
      <c r="F226" s="25">
        <v>0</v>
      </c>
      <c r="G226" s="33"/>
    </row>
    <row r="227" spans="1:7" s="2" customFormat="1" ht="23.25" customHeight="1" outlineLevel="3">
      <c r="A227" s="26" t="s">
        <v>8</v>
      </c>
      <c r="B227" s="23"/>
      <c r="C227" s="47">
        <v>0</v>
      </c>
      <c r="D227" s="78">
        <v>0</v>
      </c>
      <c r="E227" s="24">
        <f t="shared" si="55"/>
        <v>0</v>
      </c>
      <c r="F227" s="25">
        <v>0</v>
      </c>
      <c r="G227" s="33"/>
    </row>
    <row r="228" spans="1:7" s="2" customFormat="1" ht="23.25" customHeight="1" outlineLevel="3">
      <c r="A228" s="26" t="s">
        <v>9</v>
      </c>
      <c r="B228" s="23"/>
      <c r="C228" s="27">
        <v>0</v>
      </c>
      <c r="D228" s="42">
        <v>0</v>
      </c>
      <c r="E228" s="24">
        <f t="shared" si="55"/>
        <v>0</v>
      </c>
      <c r="F228" s="25" t="e">
        <f t="shared" ref="F228:F229" si="57">D228/C228*100</f>
        <v>#DIV/0!</v>
      </c>
      <c r="G228" s="33"/>
    </row>
    <row r="229" spans="1:7" s="2" customFormat="1" ht="48" customHeight="1" outlineLevel="3">
      <c r="A229" s="80" t="s">
        <v>172</v>
      </c>
      <c r="B229" s="79" t="s">
        <v>171</v>
      </c>
      <c r="C229" s="27">
        <f>C230+C231+C232</f>
        <v>1305</v>
      </c>
      <c r="D229" s="42">
        <f>D230+D231+D232</f>
        <v>0</v>
      </c>
      <c r="E229" s="24">
        <f t="shared" ref="E229:E232" si="58">C229-D229</f>
        <v>1305</v>
      </c>
      <c r="F229" s="25">
        <f t="shared" si="57"/>
        <v>0</v>
      </c>
      <c r="G229" s="33"/>
    </row>
    <row r="230" spans="1:7" s="2" customFormat="1" ht="30.75" customHeight="1" outlineLevel="3">
      <c r="A230" s="26" t="s">
        <v>7</v>
      </c>
      <c r="B230" s="23"/>
      <c r="C230" s="47">
        <v>0</v>
      </c>
      <c r="D230" s="78">
        <v>0</v>
      </c>
      <c r="E230" s="24">
        <f t="shared" si="58"/>
        <v>0</v>
      </c>
      <c r="F230" s="25">
        <v>0</v>
      </c>
      <c r="G230" s="33"/>
    </row>
    <row r="231" spans="1:7" s="2" customFormat="1" ht="23.25" customHeight="1" outlineLevel="3">
      <c r="A231" s="26" t="s">
        <v>8</v>
      </c>
      <c r="B231" s="23"/>
      <c r="C231" s="47">
        <v>0</v>
      </c>
      <c r="D231" s="78">
        <v>0</v>
      </c>
      <c r="E231" s="24">
        <f t="shared" si="58"/>
        <v>0</v>
      </c>
      <c r="F231" s="25">
        <v>0</v>
      </c>
      <c r="G231" s="33"/>
    </row>
    <row r="232" spans="1:7" s="2" customFormat="1" ht="23.25" customHeight="1" outlineLevel="3">
      <c r="A232" s="26" t="s">
        <v>9</v>
      </c>
      <c r="B232" s="23"/>
      <c r="C232" s="27">
        <v>1305</v>
      </c>
      <c r="D232" s="42">
        <v>0</v>
      </c>
      <c r="E232" s="24">
        <f t="shared" si="58"/>
        <v>1305</v>
      </c>
      <c r="F232" s="25">
        <f t="shared" ref="F232" si="59">D232/C232*100</f>
        <v>0</v>
      </c>
      <c r="G232" s="33"/>
    </row>
    <row r="233" spans="1:7" ht="45" customHeight="1" outlineLevel="3">
      <c r="A233" s="16" t="s">
        <v>65</v>
      </c>
      <c r="B233" s="17" t="s">
        <v>29</v>
      </c>
      <c r="C233" s="30">
        <f>C234+C235+C236</f>
        <v>307247.47275000002</v>
      </c>
      <c r="D233" s="30">
        <f>D234+D235+D236</f>
        <v>33997.214919999999</v>
      </c>
      <c r="E233" s="19">
        <f t="shared" si="31"/>
        <v>273250.25783000002</v>
      </c>
      <c r="F233" s="25">
        <f t="shared" si="52"/>
        <v>11.1</v>
      </c>
      <c r="G233" s="20"/>
    </row>
    <row r="234" spans="1:7" ht="29.25" customHeight="1" outlineLevel="3">
      <c r="A234" s="21" t="s">
        <v>7</v>
      </c>
      <c r="B234" s="17"/>
      <c r="C234" s="30">
        <f t="shared" ref="C234:D236" si="60">C239+C244+C248+C252+C256+C260+C268+C272</f>
        <v>814.74411999999995</v>
      </c>
      <c r="D234" s="30">
        <f t="shared" si="60"/>
        <v>214.71935999999999</v>
      </c>
      <c r="E234" s="19">
        <f t="shared" si="31"/>
        <v>600.02476000000001</v>
      </c>
      <c r="F234" s="25">
        <f t="shared" si="52"/>
        <v>26.4</v>
      </c>
      <c r="G234" s="20"/>
    </row>
    <row r="235" spans="1:7" ht="21.75" customHeight="1" outlineLevel="3">
      <c r="A235" s="21" t="s">
        <v>8</v>
      </c>
      <c r="B235" s="17"/>
      <c r="C235" s="30">
        <f t="shared" si="60"/>
        <v>152617.20594000001</v>
      </c>
      <c r="D235" s="30">
        <f t="shared" si="60"/>
        <v>589.38405999999998</v>
      </c>
      <c r="E235" s="19">
        <f t="shared" si="31"/>
        <v>152027.82188</v>
      </c>
      <c r="F235" s="25">
        <f t="shared" si="52"/>
        <v>0.4</v>
      </c>
      <c r="G235" s="20"/>
    </row>
    <row r="236" spans="1:7" ht="22.5" customHeight="1" outlineLevel="3">
      <c r="A236" s="21" t="s">
        <v>9</v>
      </c>
      <c r="B236" s="17"/>
      <c r="C236" s="30">
        <f t="shared" si="60"/>
        <v>153815.52269000001</v>
      </c>
      <c r="D236" s="30">
        <f t="shared" si="60"/>
        <v>33193.111499999999</v>
      </c>
      <c r="E236" s="19">
        <f t="shared" si="31"/>
        <v>120622.41119</v>
      </c>
      <c r="F236" s="25">
        <f t="shared" si="52"/>
        <v>21.6</v>
      </c>
      <c r="G236" s="20"/>
    </row>
    <row r="237" spans="1:7" ht="36" customHeight="1" outlineLevel="3">
      <c r="A237" s="82" t="s">
        <v>173</v>
      </c>
      <c r="B237" s="23" t="s">
        <v>32</v>
      </c>
      <c r="C237" s="30">
        <f>C238</f>
        <v>1011.97878</v>
      </c>
      <c r="D237" s="30">
        <f>D238</f>
        <v>266.69900000000001</v>
      </c>
      <c r="E237" s="19">
        <f>E238</f>
        <v>745.27977999999996</v>
      </c>
      <c r="F237" s="25">
        <f t="shared" si="52"/>
        <v>26.4</v>
      </c>
      <c r="G237" s="20"/>
    </row>
    <row r="238" spans="1:7" ht="36" customHeight="1" outlineLevel="3">
      <c r="A238" s="80" t="s">
        <v>175</v>
      </c>
      <c r="B238" s="79" t="s">
        <v>174</v>
      </c>
      <c r="C238" s="27">
        <f>C239+C240+C241</f>
        <v>1011.97878</v>
      </c>
      <c r="D238" s="27">
        <f t="shared" ref="D238:E238" si="61">D239+D240+D241</f>
        <v>266.69900000000001</v>
      </c>
      <c r="E238" s="27">
        <f t="shared" si="61"/>
        <v>745.27977999999996</v>
      </c>
      <c r="F238" s="25">
        <f t="shared" si="52"/>
        <v>26.4</v>
      </c>
      <c r="G238" s="20"/>
    </row>
    <row r="239" spans="1:7" ht="30" customHeight="1" outlineLevel="3">
      <c r="A239" s="26" t="s">
        <v>66</v>
      </c>
      <c r="B239" s="23"/>
      <c r="C239" s="27">
        <v>814.74411999999995</v>
      </c>
      <c r="D239" s="27">
        <v>214.71935999999999</v>
      </c>
      <c r="E239" s="24">
        <f t="shared" ref="E239:E250" si="62">C239-D239</f>
        <v>600.02476000000001</v>
      </c>
      <c r="F239" s="25">
        <v>0</v>
      </c>
      <c r="G239" s="20"/>
    </row>
    <row r="240" spans="1:7" ht="24" customHeight="1" outlineLevel="3">
      <c r="A240" s="26" t="s">
        <v>8</v>
      </c>
      <c r="B240" s="23"/>
      <c r="C240" s="27">
        <v>166.87530000000001</v>
      </c>
      <c r="D240" s="27">
        <v>43.978670000000001</v>
      </c>
      <c r="E240" s="24">
        <f t="shared" si="62"/>
        <v>122.89663</v>
      </c>
      <c r="F240" s="25">
        <f t="shared" si="52"/>
        <v>26.4</v>
      </c>
      <c r="G240" s="20"/>
    </row>
    <row r="241" spans="1:7" ht="23.25" customHeight="1" outlineLevel="3">
      <c r="A241" s="26" t="s">
        <v>9</v>
      </c>
      <c r="B241" s="23"/>
      <c r="C241" s="27">
        <v>30.359359999999999</v>
      </c>
      <c r="D241" s="27">
        <v>8.0009700000000006</v>
      </c>
      <c r="E241" s="24">
        <f t="shared" si="62"/>
        <v>22.35839</v>
      </c>
      <c r="F241" s="25">
        <f t="shared" si="52"/>
        <v>26.4</v>
      </c>
      <c r="G241" s="20"/>
    </row>
    <row r="242" spans="1:7" ht="23.25" customHeight="1" outlineLevel="3">
      <c r="A242" s="82" t="s">
        <v>80</v>
      </c>
      <c r="B242" s="79" t="s">
        <v>176</v>
      </c>
      <c r="C242" s="27">
        <f>C243+C247+C251+C255+C259+C267+C271</f>
        <v>306235.49397000001</v>
      </c>
      <c r="D242" s="27">
        <f>D243+D247+D251+D255+D259+D267+D271</f>
        <v>33730.515919999998</v>
      </c>
      <c r="E242" s="24">
        <f>C242-D242</f>
        <v>272504.97804999998</v>
      </c>
      <c r="F242" s="25">
        <f t="shared" si="52"/>
        <v>11</v>
      </c>
      <c r="G242" s="20"/>
    </row>
    <row r="243" spans="1:7" ht="28.5" customHeight="1" outlineLevel="3">
      <c r="A243" s="80" t="s">
        <v>178</v>
      </c>
      <c r="B243" s="79" t="s">
        <v>177</v>
      </c>
      <c r="C243" s="27">
        <f>C244+C245+C246</f>
        <v>152416.16724000001</v>
      </c>
      <c r="D243" s="27">
        <f>D244+D245+D246</f>
        <v>424.92925000000002</v>
      </c>
      <c r="E243" s="24">
        <f t="shared" si="62"/>
        <v>151991.23798999999</v>
      </c>
      <c r="F243" s="25">
        <f t="shared" si="52"/>
        <v>0.3</v>
      </c>
      <c r="G243" s="20"/>
    </row>
    <row r="244" spans="1:7" ht="31.5" customHeight="1" outlineLevel="3">
      <c r="A244" s="26" t="s">
        <v>66</v>
      </c>
      <c r="B244" s="23"/>
      <c r="C244" s="27">
        <v>0</v>
      </c>
      <c r="D244" s="42">
        <v>0</v>
      </c>
      <c r="E244" s="24">
        <f t="shared" si="62"/>
        <v>0</v>
      </c>
      <c r="F244" s="25">
        <v>0</v>
      </c>
      <c r="G244" s="20"/>
    </row>
    <row r="245" spans="1:7" ht="22.5" customHeight="1" outlineLevel="3">
      <c r="A245" s="26" t="s">
        <v>8</v>
      </c>
      <c r="B245" s="23"/>
      <c r="C245" s="27">
        <v>149671.02458</v>
      </c>
      <c r="D245" s="42">
        <v>0</v>
      </c>
      <c r="E245" s="24">
        <f t="shared" si="62"/>
        <v>149671.02458</v>
      </c>
      <c r="F245" s="25">
        <v>0</v>
      </c>
      <c r="G245" s="20"/>
    </row>
    <row r="246" spans="1:7" ht="21.75" customHeight="1" outlineLevel="3">
      <c r="A246" s="26" t="s">
        <v>9</v>
      </c>
      <c r="B246" s="23"/>
      <c r="C246" s="27">
        <v>2745.14266</v>
      </c>
      <c r="D246" s="42">
        <v>424.92925000000002</v>
      </c>
      <c r="E246" s="24">
        <f t="shared" si="62"/>
        <v>2320.2134099999998</v>
      </c>
      <c r="F246" s="25">
        <f>D246/C246*100</f>
        <v>15.5</v>
      </c>
      <c r="G246" s="20"/>
    </row>
    <row r="247" spans="1:7" ht="90" customHeight="1" outlineLevel="3">
      <c r="A247" s="26" t="s">
        <v>180</v>
      </c>
      <c r="B247" s="79" t="s">
        <v>179</v>
      </c>
      <c r="C247" s="42">
        <f>C248+C249+C250</f>
        <v>143666.02152000001</v>
      </c>
      <c r="D247" s="42">
        <f>D248+D249+D250</f>
        <v>30927.435959999999</v>
      </c>
      <c r="E247" s="24">
        <f t="shared" si="62"/>
        <v>112738.58556000001</v>
      </c>
      <c r="F247" s="25">
        <f t="shared" si="52"/>
        <v>21.5</v>
      </c>
      <c r="G247" s="20"/>
    </row>
    <row r="248" spans="1:7" ht="33" customHeight="1" outlineLevel="3">
      <c r="A248" s="26" t="s">
        <v>67</v>
      </c>
      <c r="B248" s="23"/>
      <c r="C248" s="42">
        <v>0</v>
      </c>
      <c r="D248" s="42">
        <v>0</v>
      </c>
      <c r="E248" s="24">
        <f t="shared" si="62"/>
        <v>0</v>
      </c>
      <c r="F248" s="25" t="e">
        <f t="shared" si="52"/>
        <v>#DIV/0!</v>
      </c>
      <c r="G248" s="20"/>
    </row>
    <row r="249" spans="1:7" ht="24" customHeight="1" outlineLevel="3">
      <c r="A249" s="26" t="s">
        <v>8</v>
      </c>
      <c r="B249" s="23"/>
      <c r="C249" s="42">
        <v>0</v>
      </c>
      <c r="D249" s="42">
        <v>0</v>
      </c>
      <c r="E249" s="24">
        <f t="shared" si="62"/>
        <v>0</v>
      </c>
      <c r="F249" s="25" t="e">
        <f t="shared" si="52"/>
        <v>#DIV/0!</v>
      </c>
      <c r="G249" s="20"/>
    </row>
    <row r="250" spans="1:7" ht="23.1" customHeight="1" outlineLevel="3">
      <c r="A250" s="26" t="s">
        <v>9</v>
      </c>
      <c r="B250" s="23"/>
      <c r="C250" s="42">
        <v>143666.02152000001</v>
      </c>
      <c r="D250" s="42">
        <v>30927.435959999999</v>
      </c>
      <c r="E250" s="24">
        <f t="shared" si="62"/>
        <v>112738.58556000001</v>
      </c>
      <c r="F250" s="25">
        <f t="shared" si="52"/>
        <v>21.5</v>
      </c>
      <c r="G250" s="20"/>
    </row>
    <row r="251" spans="1:7" ht="47.25" customHeight="1" outlineLevel="3">
      <c r="A251" s="26" t="s">
        <v>182</v>
      </c>
      <c r="B251" s="79" t="s">
        <v>181</v>
      </c>
      <c r="C251" s="42">
        <f>C252+C253+C254</f>
        <v>4892.0612300000003</v>
      </c>
      <c r="D251" s="42">
        <f>D252+D253+D254</f>
        <v>1153.2675400000001</v>
      </c>
      <c r="E251" s="24">
        <f t="shared" ref="E251:E329" si="63">C251-D251</f>
        <v>3738.79369</v>
      </c>
      <c r="F251" s="25">
        <f t="shared" si="52"/>
        <v>23.6</v>
      </c>
      <c r="G251" s="20"/>
    </row>
    <row r="252" spans="1:7" ht="31.5" customHeight="1" outlineLevel="3">
      <c r="A252" s="26" t="s">
        <v>68</v>
      </c>
      <c r="B252" s="23"/>
      <c r="C252" s="27">
        <v>0</v>
      </c>
      <c r="D252" s="27">
        <v>0</v>
      </c>
      <c r="E252" s="24">
        <f t="shared" si="63"/>
        <v>0</v>
      </c>
      <c r="F252" s="25" t="e">
        <f t="shared" si="52"/>
        <v>#DIV/0!</v>
      </c>
      <c r="G252" s="20"/>
    </row>
    <row r="253" spans="1:7" ht="21.75" customHeight="1" outlineLevel="3">
      <c r="A253" s="26" t="s">
        <v>8</v>
      </c>
      <c r="B253" s="23"/>
      <c r="C253" s="27">
        <v>0</v>
      </c>
      <c r="D253" s="27">
        <v>0</v>
      </c>
      <c r="E253" s="24">
        <f t="shared" si="63"/>
        <v>0</v>
      </c>
      <c r="F253" s="25" t="e">
        <f t="shared" si="52"/>
        <v>#DIV/0!</v>
      </c>
      <c r="G253" s="20"/>
    </row>
    <row r="254" spans="1:7" ht="21" customHeight="1" outlineLevel="3">
      <c r="A254" s="26" t="s">
        <v>9</v>
      </c>
      <c r="B254" s="23"/>
      <c r="C254" s="27">
        <v>4892.0612300000003</v>
      </c>
      <c r="D254" s="27">
        <v>1153.2675400000001</v>
      </c>
      <c r="E254" s="24">
        <f t="shared" si="63"/>
        <v>3738.79369</v>
      </c>
      <c r="F254" s="25">
        <f t="shared" si="52"/>
        <v>23.6</v>
      </c>
      <c r="G254" s="20"/>
    </row>
    <row r="255" spans="1:7" ht="78.75" customHeight="1" outlineLevel="3">
      <c r="A255" s="26" t="s">
        <v>184</v>
      </c>
      <c r="B255" s="79" t="s">
        <v>183</v>
      </c>
      <c r="C255" s="48">
        <f>C256+C257+C258</f>
        <v>50</v>
      </c>
      <c r="D255" s="48">
        <f>D256+D257+D258</f>
        <v>0</v>
      </c>
      <c r="E255" s="24">
        <f t="shared" si="63"/>
        <v>50</v>
      </c>
      <c r="F255" s="25">
        <f t="shared" si="52"/>
        <v>0</v>
      </c>
      <c r="G255" s="20"/>
    </row>
    <row r="256" spans="1:7" ht="29.25" customHeight="1" outlineLevel="3">
      <c r="A256" s="26" t="s">
        <v>7</v>
      </c>
      <c r="B256" s="23"/>
      <c r="C256" s="27">
        <v>0</v>
      </c>
      <c r="D256" s="42">
        <v>0</v>
      </c>
      <c r="E256" s="24">
        <f t="shared" si="63"/>
        <v>0</v>
      </c>
      <c r="F256" s="25">
        <v>0</v>
      </c>
      <c r="G256" s="20"/>
    </row>
    <row r="257" spans="1:7" ht="20.25" customHeight="1" outlineLevel="3">
      <c r="A257" s="26" t="s">
        <v>8</v>
      </c>
      <c r="B257" s="23"/>
      <c r="C257" s="27">
        <v>0</v>
      </c>
      <c r="D257" s="42">
        <v>0</v>
      </c>
      <c r="E257" s="24">
        <f t="shared" si="63"/>
        <v>0</v>
      </c>
      <c r="F257" s="25">
        <v>0</v>
      </c>
      <c r="G257" s="20"/>
    </row>
    <row r="258" spans="1:7" ht="22.5" customHeight="1" outlineLevel="3">
      <c r="A258" s="26" t="s">
        <v>9</v>
      </c>
      <c r="B258" s="23"/>
      <c r="C258" s="27">
        <v>50</v>
      </c>
      <c r="D258" s="27">
        <v>0</v>
      </c>
      <c r="E258" s="24">
        <f t="shared" si="63"/>
        <v>50</v>
      </c>
      <c r="F258" s="25">
        <f t="shared" si="52"/>
        <v>0</v>
      </c>
      <c r="G258" s="20"/>
    </row>
    <row r="259" spans="1:7" ht="73.5" customHeight="1" outlineLevel="3">
      <c r="A259" s="26" t="s">
        <v>186</v>
      </c>
      <c r="B259" s="79" t="s">
        <v>185</v>
      </c>
      <c r="C259" s="27">
        <f>C260+C261+C262</f>
        <v>524</v>
      </c>
      <c r="D259" s="42">
        <f>D260+D261+D262</f>
        <v>153.404</v>
      </c>
      <c r="E259" s="24">
        <f t="shared" si="63"/>
        <v>370.596</v>
      </c>
      <c r="F259" s="25">
        <f>D259/C259*100</f>
        <v>29.3</v>
      </c>
      <c r="G259" s="20"/>
    </row>
    <row r="260" spans="1:7" ht="28.5" customHeight="1" outlineLevel="3">
      <c r="A260" s="26" t="s">
        <v>7</v>
      </c>
      <c r="B260" s="23"/>
      <c r="C260" s="28">
        <v>0</v>
      </c>
      <c r="D260" s="29">
        <v>0</v>
      </c>
      <c r="E260" s="24">
        <f t="shared" si="63"/>
        <v>0</v>
      </c>
      <c r="F260" s="25">
        <v>0</v>
      </c>
      <c r="G260" s="20"/>
    </row>
    <row r="261" spans="1:7" ht="21.75" customHeight="1" outlineLevel="3">
      <c r="A261" s="26" t="s">
        <v>8</v>
      </c>
      <c r="B261" s="23"/>
      <c r="C261" s="27">
        <v>0</v>
      </c>
      <c r="D261" s="27">
        <v>0</v>
      </c>
      <c r="E261" s="24">
        <f t="shared" si="63"/>
        <v>0</v>
      </c>
      <c r="F261" s="25">
        <v>0</v>
      </c>
      <c r="G261" s="20"/>
    </row>
    <row r="262" spans="1:7" ht="20.25" customHeight="1" outlineLevel="3">
      <c r="A262" s="26" t="s">
        <v>9</v>
      </c>
      <c r="B262" s="23"/>
      <c r="C262" s="27">
        <v>524</v>
      </c>
      <c r="D262" s="42">
        <v>153.404</v>
      </c>
      <c r="E262" s="24">
        <f t="shared" si="63"/>
        <v>370.596</v>
      </c>
      <c r="F262" s="25">
        <f t="shared" si="52"/>
        <v>29.3</v>
      </c>
      <c r="G262" s="20"/>
    </row>
    <row r="263" spans="1:7" ht="32.25" hidden="1" customHeight="1" outlineLevel="3">
      <c r="A263" s="54" t="s">
        <v>31</v>
      </c>
      <c r="B263" s="51" t="s">
        <v>33</v>
      </c>
      <c r="C263" s="55">
        <f>C264+C265+C266</f>
        <v>0</v>
      </c>
      <c r="D263" s="55">
        <f>D264+D265+D266</f>
        <v>0</v>
      </c>
      <c r="E263" s="53">
        <f t="shared" si="63"/>
        <v>0</v>
      </c>
      <c r="F263" s="50" t="e">
        <f t="shared" si="52"/>
        <v>#DIV/0!</v>
      </c>
      <c r="G263" s="20"/>
    </row>
    <row r="264" spans="1:7" ht="28.5" hidden="1" customHeight="1" outlineLevel="3">
      <c r="A264" s="54" t="s">
        <v>7</v>
      </c>
      <c r="B264" s="51"/>
      <c r="C264" s="55">
        <v>0</v>
      </c>
      <c r="D264" s="52">
        <v>0</v>
      </c>
      <c r="E264" s="53">
        <f t="shared" si="63"/>
        <v>0</v>
      </c>
      <c r="F264" s="50" t="e">
        <f t="shared" si="52"/>
        <v>#DIV/0!</v>
      </c>
      <c r="G264" s="20"/>
    </row>
    <row r="265" spans="1:7" ht="21.75" hidden="1" customHeight="1" outlineLevel="3">
      <c r="A265" s="54" t="s">
        <v>8</v>
      </c>
      <c r="B265" s="51"/>
      <c r="C265" s="55">
        <v>0</v>
      </c>
      <c r="D265" s="52">
        <v>0</v>
      </c>
      <c r="E265" s="53">
        <f t="shared" si="63"/>
        <v>0</v>
      </c>
      <c r="F265" s="50" t="e">
        <f t="shared" si="52"/>
        <v>#DIV/0!</v>
      </c>
      <c r="G265" s="20"/>
    </row>
    <row r="266" spans="1:7" ht="22.5" hidden="1" customHeight="1" outlineLevel="3">
      <c r="A266" s="54" t="s">
        <v>9</v>
      </c>
      <c r="B266" s="51"/>
      <c r="C266" s="55">
        <v>0</v>
      </c>
      <c r="D266" s="52">
        <v>0</v>
      </c>
      <c r="E266" s="53">
        <f t="shared" si="63"/>
        <v>0</v>
      </c>
      <c r="F266" s="50" t="e">
        <f t="shared" si="52"/>
        <v>#DIV/0!</v>
      </c>
      <c r="G266" s="20"/>
    </row>
    <row r="267" spans="1:7" s="74" customFormat="1" ht="48" customHeight="1" outlineLevel="3">
      <c r="A267" s="26" t="s">
        <v>188</v>
      </c>
      <c r="B267" s="79" t="s">
        <v>187</v>
      </c>
      <c r="C267" s="27">
        <f>C268+C269+C270</f>
        <v>2059.2779700000001</v>
      </c>
      <c r="D267" s="42">
        <f>D268+D269+D270</f>
        <v>542.13896</v>
      </c>
      <c r="E267" s="24">
        <f t="shared" ref="E267:E270" si="64">C267-D267</f>
        <v>1517.1390100000001</v>
      </c>
      <c r="F267" s="25">
        <f>D267/C267*100</f>
        <v>26.3</v>
      </c>
      <c r="G267" s="73"/>
    </row>
    <row r="268" spans="1:7" s="74" customFormat="1" ht="39.75" customHeight="1" outlineLevel="3">
      <c r="A268" s="26" t="s">
        <v>7</v>
      </c>
      <c r="B268" s="23"/>
      <c r="C268" s="28">
        <v>0</v>
      </c>
      <c r="D268" s="29">
        <v>0</v>
      </c>
      <c r="E268" s="24">
        <f t="shared" si="64"/>
        <v>0</v>
      </c>
      <c r="F268" s="25">
        <v>0</v>
      </c>
      <c r="G268" s="73"/>
    </row>
    <row r="269" spans="1:7" s="74" customFormat="1" ht="22.5" customHeight="1" outlineLevel="3">
      <c r="A269" s="26" t="s">
        <v>8</v>
      </c>
      <c r="B269" s="23"/>
      <c r="C269" s="27">
        <v>230.17903000000001</v>
      </c>
      <c r="D269" s="27">
        <v>68</v>
      </c>
      <c r="E269" s="24">
        <f t="shared" si="64"/>
        <v>162.17903000000001</v>
      </c>
      <c r="F269" s="25">
        <v>0</v>
      </c>
      <c r="G269" s="73"/>
    </row>
    <row r="270" spans="1:7" s="74" customFormat="1" ht="22.5" customHeight="1" outlineLevel="3">
      <c r="A270" s="26" t="s">
        <v>9</v>
      </c>
      <c r="B270" s="23"/>
      <c r="C270" s="27">
        <v>1829.0989400000001</v>
      </c>
      <c r="D270" s="42">
        <v>474.13896</v>
      </c>
      <c r="E270" s="24">
        <f t="shared" si="64"/>
        <v>1354.9599800000001</v>
      </c>
      <c r="F270" s="25">
        <f t="shared" ref="F270" si="65">D270/C270*100</f>
        <v>25.9</v>
      </c>
      <c r="G270" s="73"/>
    </row>
    <row r="271" spans="1:7" s="74" customFormat="1" ht="51" customHeight="1" outlineLevel="3">
      <c r="A271" s="26" t="s">
        <v>190</v>
      </c>
      <c r="B271" s="79" t="s">
        <v>189</v>
      </c>
      <c r="C271" s="27">
        <f>C272+C273+C274</f>
        <v>2627.9660100000001</v>
      </c>
      <c r="D271" s="42">
        <f>D272+D273+D274</f>
        <v>529.34020999999996</v>
      </c>
      <c r="E271" s="24">
        <f t="shared" ref="E271:E274" si="66">C271-D271</f>
        <v>2098.6257999999998</v>
      </c>
      <c r="F271" s="25">
        <f>D271/C271*100</f>
        <v>20.100000000000001</v>
      </c>
      <c r="G271" s="73"/>
    </row>
    <row r="272" spans="1:7" s="74" customFormat="1" ht="30" customHeight="1" outlineLevel="3">
      <c r="A272" s="26" t="s">
        <v>7</v>
      </c>
      <c r="B272" s="23"/>
      <c r="C272" s="28">
        <v>0</v>
      </c>
      <c r="D272" s="29">
        <v>0</v>
      </c>
      <c r="E272" s="24">
        <f t="shared" si="66"/>
        <v>0</v>
      </c>
      <c r="F272" s="25">
        <v>0</v>
      </c>
      <c r="G272" s="73"/>
    </row>
    <row r="273" spans="1:7" s="74" customFormat="1" ht="22.5" customHeight="1" outlineLevel="3">
      <c r="A273" s="26" t="s">
        <v>8</v>
      </c>
      <c r="B273" s="23"/>
      <c r="C273" s="27">
        <v>2549.1270300000001</v>
      </c>
      <c r="D273" s="27">
        <v>477.40539000000001</v>
      </c>
      <c r="E273" s="24">
        <f t="shared" si="66"/>
        <v>2071.7216400000002</v>
      </c>
      <c r="F273" s="25">
        <v>0</v>
      </c>
      <c r="G273" s="73"/>
    </row>
    <row r="274" spans="1:7" s="74" customFormat="1" ht="22.5" customHeight="1" outlineLevel="3">
      <c r="A274" s="26" t="s">
        <v>9</v>
      </c>
      <c r="B274" s="23"/>
      <c r="C274" s="27">
        <v>78.838980000000006</v>
      </c>
      <c r="D274" s="42">
        <v>51.934820000000002</v>
      </c>
      <c r="E274" s="24">
        <f t="shared" si="66"/>
        <v>26.904160000000001</v>
      </c>
      <c r="F274" s="25">
        <f t="shared" ref="F274" si="67">D274/C274*100</f>
        <v>65.900000000000006</v>
      </c>
      <c r="G274" s="73"/>
    </row>
    <row r="275" spans="1:7" ht="56.25" customHeight="1" outlineLevel="3">
      <c r="A275" s="16" t="s">
        <v>69</v>
      </c>
      <c r="B275" s="17" t="s">
        <v>34</v>
      </c>
      <c r="C275" s="30">
        <f>C276+C277+C278</f>
        <v>58989.768320000003</v>
      </c>
      <c r="D275" s="30">
        <f>D276+D277+D278</f>
        <v>9888.5024900000008</v>
      </c>
      <c r="E275" s="19">
        <f t="shared" si="63"/>
        <v>49101.265829999997</v>
      </c>
      <c r="F275" s="25">
        <f t="shared" si="52"/>
        <v>16.8</v>
      </c>
      <c r="G275" s="20"/>
    </row>
    <row r="276" spans="1:7" ht="32.25" customHeight="1" outlineLevel="3">
      <c r="A276" s="21" t="s">
        <v>7</v>
      </c>
      <c r="B276" s="17"/>
      <c r="C276" s="32">
        <f t="shared" ref="C276:D278" si="68">C281</f>
        <v>0</v>
      </c>
      <c r="D276" s="34">
        <f t="shared" si="68"/>
        <v>0</v>
      </c>
      <c r="E276" s="19">
        <f t="shared" si="63"/>
        <v>0</v>
      </c>
      <c r="F276" s="25">
        <v>0</v>
      </c>
      <c r="G276" s="20"/>
    </row>
    <row r="277" spans="1:7" ht="24.75" customHeight="1" outlineLevel="3">
      <c r="A277" s="21" t="s">
        <v>8</v>
      </c>
      <c r="B277" s="17"/>
      <c r="C277" s="89">
        <f t="shared" si="68"/>
        <v>0</v>
      </c>
      <c r="D277" s="34">
        <f t="shared" si="68"/>
        <v>0</v>
      </c>
      <c r="E277" s="19">
        <f t="shared" si="63"/>
        <v>0</v>
      </c>
      <c r="F277" s="25">
        <v>0</v>
      </c>
      <c r="G277" s="20"/>
    </row>
    <row r="278" spans="1:7" ht="24.75" customHeight="1" outlineLevel="3">
      <c r="A278" s="21" t="s">
        <v>9</v>
      </c>
      <c r="B278" s="17"/>
      <c r="C278" s="30">
        <f t="shared" si="68"/>
        <v>58989.768320000003</v>
      </c>
      <c r="D278" s="18">
        <f t="shared" si="68"/>
        <v>9888.5024900000008</v>
      </c>
      <c r="E278" s="19">
        <f t="shared" si="63"/>
        <v>49101.265829999997</v>
      </c>
      <c r="F278" s="25">
        <f t="shared" si="52"/>
        <v>16.8</v>
      </c>
      <c r="G278" s="20"/>
    </row>
    <row r="279" spans="1:7" ht="24.75" customHeight="1" outlineLevel="3">
      <c r="A279" s="82" t="s">
        <v>80</v>
      </c>
      <c r="B279" s="79" t="s">
        <v>191</v>
      </c>
      <c r="C279" s="84">
        <f>C280</f>
        <v>58989.768320000003</v>
      </c>
      <c r="D279" s="88">
        <f>D280</f>
        <v>9888.5024900000008</v>
      </c>
      <c r="E279" s="85">
        <f>C279-D279</f>
        <v>49101.265829999997</v>
      </c>
      <c r="F279" s="25">
        <f>D279/C279*100</f>
        <v>16.8</v>
      </c>
      <c r="G279" s="20"/>
    </row>
    <row r="280" spans="1:7" ht="79.5" customHeight="1" outlineLevel="3">
      <c r="A280" s="82" t="s">
        <v>193</v>
      </c>
      <c r="B280" s="79" t="s">
        <v>192</v>
      </c>
      <c r="C280" s="27">
        <f>C281+C282+C283</f>
        <v>58989.768320000003</v>
      </c>
      <c r="D280" s="42">
        <f>D281+D282+D283</f>
        <v>9888.5024900000008</v>
      </c>
      <c r="E280" s="24">
        <f t="shared" ref="E280:E283" si="69">C280-D280</f>
        <v>49101.265829999997</v>
      </c>
      <c r="F280" s="25">
        <f>D280/C280*100</f>
        <v>16.8</v>
      </c>
      <c r="G280" s="20"/>
    </row>
    <row r="281" spans="1:7" ht="33.75" customHeight="1" outlineLevel="3">
      <c r="A281" s="26" t="s">
        <v>7</v>
      </c>
      <c r="B281" s="23"/>
      <c r="C281" s="28">
        <v>0</v>
      </c>
      <c r="D281" s="29">
        <v>0</v>
      </c>
      <c r="E281" s="24">
        <f t="shared" si="69"/>
        <v>0</v>
      </c>
      <c r="F281" s="25">
        <v>0</v>
      </c>
      <c r="G281" s="20"/>
    </row>
    <row r="282" spans="1:7" ht="24.75" customHeight="1" outlineLevel="3">
      <c r="A282" s="26" t="s">
        <v>8</v>
      </c>
      <c r="B282" s="23"/>
      <c r="C282" s="27">
        <v>0</v>
      </c>
      <c r="D282" s="27">
        <v>0</v>
      </c>
      <c r="E282" s="24">
        <f t="shared" si="69"/>
        <v>0</v>
      </c>
      <c r="F282" s="25">
        <v>0</v>
      </c>
      <c r="G282" s="20"/>
    </row>
    <row r="283" spans="1:7" ht="24.75" customHeight="1" outlineLevel="3">
      <c r="A283" s="26" t="s">
        <v>9</v>
      </c>
      <c r="B283" s="23"/>
      <c r="C283" s="27">
        <v>58989.768320000003</v>
      </c>
      <c r="D283" s="42">
        <v>9888.5024900000008</v>
      </c>
      <c r="E283" s="24">
        <f t="shared" si="69"/>
        <v>49101.265829999997</v>
      </c>
      <c r="F283" s="25">
        <f t="shared" ref="F283" si="70">D283/C283*100</f>
        <v>16.8</v>
      </c>
      <c r="G283" s="20"/>
    </row>
    <row r="284" spans="1:7" ht="33.75" customHeight="1" outlineLevel="3">
      <c r="A284" s="16" t="s">
        <v>55</v>
      </c>
      <c r="B284" s="17" t="s">
        <v>35</v>
      </c>
      <c r="C284" s="30">
        <f>C285+C286+C287</f>
        <v>11601.70839</v>
      </c>
      <c r="D284" s="30">
        <f>D285+D286+D287</f>
        <v>4492.8115900000003</v>
      </c>
      <c r="E284" s="19">
        <f t="shared" si="63"/>
        <v>7108.8968000000004</v>
      </c>
      <c r="F284" s="25">
        <f t="shared" si="52"/>
        <v>38.700000000000003</v>
      </c>
      <c r="G284" s="20"/>
    </row>
    <row r="285" spans="1:7" ht="29.25" customHeight="1" outlineLevel="3">
      <c r="A285" s="21" t="s">
        <v>30</v>
      </c>
      <c r="B285" s="17"/>
      <c r="C285" s="32">
        <f t="shared" ref="C285:D287" si="71">C290+C294+C298</f>
        <v>0</v>
      </c>
      <c r="D285" s="34">
        <f t="shared" si="71"/>
        <v>0</v>
      </c>
      <c r="E285" s="19">
        <f t="shared" si="63"/>
        <v>0</v>
      </c>
      <c r="F285" s="25">
        <v>0</v>
      </c>
      <c r="G285" s="20"/>
    </row>
    <row r="286" spans="1:7" ht="24.75" customHeight="1" outlineLevel="3">
      <c r="A286" s="21" t="s">
        <v>8</v>
      </c>
      <c r="B286" s="17"/>
      <c r="C286" s="30">
        <f t="shared" si="71"/>
        <v>0</v>
      </c>
      <c r="D286" s="18">
        <f t="shared" si="71"/>
        <v>0</v>
      </c>
      <c r="E286" s="19">
        <f t="shared" si="63"/>
        <v>0</v>
      </c>
      <c r="F286" s="25">
        <v>0</v>
      </c>
      <c r="G286" s="20"/>
    </row>
    <row r="287" spans="1:7" ht="24.75" customHeight="1" outlineLevel="3">
      <c r="A287" s="21" t="s">
        <v>9</v>
      </c>
      <c r="B287" s="17"/>
      <c r="C287" s="30">
        <f t="shared" si="71"/>
        <v>11601.70839</v>
      </c>
      <c r="D287" s="18">
        <f t="shared" si="71"/>
        <v>4492.8115900000003</v>
      </c>
      <c r="E287" s="19">
        <f t="shared" si="63"/>
        <v>7108.8968000000004</v>
      </c>
      <c r="F287" s="25">
        <f t="shared" si="52"/>
        <v>38.700000000000003</v>
      </c>
      <c r="G287" s="20"/>
    </row>
    <row r="288" spans="1:7" ht="24.75" customHeight="1" outlineLevel="3">
      <c r="A288" s="82" t="s">
        <v>80</v>
      </c>
      <c r="B288" s="79" t="s">
        <v>194</v>
      </c>
      <c r="C288" s="84">
        <f>C289+C293+C297</f>
        <v>11601.70839</v>
      </c>
      <c r="D288" s="88">
        <f>D289+D293+D297</f>
        <v>4492.8115900000003</v>
      </c>
      <c r="E288" s="85">
        <f>C288-D288</f>
        <v>7108.8968000000004</v>
      </c>
      <c r="F288" s="25">
        <f>D288/C288*100</f>
        <v>38.700000000000003</v>
      </c>
      <c r="G288" s="20"/>
    </row>
    <row r="289" spans="1:7" ht="60.75" customHeight="1" outlineLevel="3">
      <c r="A289" s="82" t="s">
        <v>196</v>
      </c>
      <c r="B289" s="79" t="s">
        <v>195</v>
      </c>
      <c r="C289" s="27">
        <f>C290+C291+C292</f>
        <v>5656.7472699999998</v>
      </c>
      <c r="D289" s="42">
        <f>D290+D291+D292</f>
        <v>3275.2999300000001</v>
      </c>
      <c r="E289" s="24">
        <f t="shared" ref="E289:E292" si="72">C289-D289</f>
        <v>2381.4473400000002</v>
      </c>
      <c r="F289" s="25">
        <f>D289/C289*100</f>
        <v>57.9</v>
      </c>
      <c r="G289" s="20"/>
    </row>
    <row r="290" spans="1:7" ht="37.5" customHeight="1" outlineLevel="3">
      <c r="A290" s="26" t="s">
        <v>7</v>
      </c>
      <c r="B290" s="23"/>
      <c r="C290" s="28">
        <v>0</v>
      </c>
      <c r="D290" s="29">
        <v>0</v>
      </c>
      <c r="E290" s="24">
        <f t="shared" si="72"/>
        <v>0</v>
      </c>
      <c r="F290" s="25">
        <v>0</v>
      </c>
      <c r="G290" s="20"/>
    </row>
    <row r="291" spans="1:7" ht="24.75" customHeight="1" outlineLevel="3">
      <c r="A291" s="26" t="s">
        <v>8</v>
      </c>
      <c r="B291" s="23"/>
      <c r="C291" s="27">
        <v>0</v>
      </c>
      <c r="D291" s="27">
        <v>0</v>
      </c>
      <c r="E291" s="24">
        <f t="shared" si="72"/>
        <v>0</v>
      </c>
      <c r="F291" s="25">
        <v>0</v>
      </c>
      <c r="G291" s="20"/>
    </row>
    <row r="292" spans="1:7" ht="24.75" customHeight="1" outlineLevel="3">
      <c r="A292" s="26" t="s">
        <v>9</v>
      </c>
      <c r="B292" s="23"/>
      <c r="C292" s="27">
        <v>5656.7472699999998</v>
      </c>
      <c r="D292" s="42">
        <v>3275.2999300000001</v>
      </c>
      <c r="E292" s="24">
        <f t="shared" si="72"/>
        <v>2381.4473400000002</v>
      </c>
      <c r="F292" s="25">
        <f t="shared" ref="F292" si="73">D292/C292*100</f>
        <v>57.9</v>
      </c>
      <c r="G292" s="20"/>
    </row>
    <row r="293" spans="1:7" ht="45.75" customHeight="1" outlineLevel="3">
      <c r="A293" s="82" t="s">
        <v>198</v>
      </c>
      <c r="B293" s="79" t="s">
        <v>197</v>
      </c>
      <c r="C293" s="27">
        <f>C294+C295+C296</f>
        <v>578.58799999999997</v>
      </c>
      <c r="D293" s="42">
        <f>D294+D295+D296</f>
        <v>133.54166000000001</v>
      </c>
      <c r="E293" s="24">
        <f t="shared" ref="E293:E296" si="74">C293-D293</f>
        <v>445.04633999999999</v>
      </c>
      <c r="F293" s="25">
        <f>D293/C293*100</f>
        <v>23.1</v>
      </c>
      <c r="G293" s="20"/>
    </row>
    <row r="294" spans="1:7" ht="38.25" customHeight="1" outlineLevel="3">
      <c r="A294" s="26" t="s">
        <v>7</v>
      </c>
      <c r="B294" s="23"/>
      <c r="C294" s="28">
        <v>0</v>
      </c>
      <c r="D294" s="29">
        <v>0</v>
      </c>
      <c r="E294" s="24">
        <f t="shared" si="74"/>
        <v>0</v>
      </c>
      <c r="F294" s="25">
        <v>0</v>
      </c>
      <c r="G294" s="20"/>
    </row>
    <row r="295" spans="1:7" ht="24.75" customHeight="1" outlineLevel="3">
      <c r="A295" s="26" t="s">
        <v>8</v>
      </c>
      <c r="B295" s="23"/>
      <c r="C295" s="27">
        <v>0</v>
      </c>
      <c r="D295" s="27">
        <v>0</v>
      </c>
      <c r="E295" s="24">
        <f t="shared" si="74"/>
        <v>0</v>
      </c>
      <c r="F295" s="25">
        <v>0</v>
      </c>
      <c r="G295" s="20"/>
    </row>
    <row r="296" spans="1:7" ht="24.75" customHeight="1" outlineLevel="3">
      <c r="A296" s="26" t="s">
        <v>9</v>
      </c>
      <c r="B296" s="23"/>
      <c r="C296" s="27">
        <v>578.58799999999997</v>
      </c>
      <c r="D296" s="42">
        <v>133.54166000000001</v>
      </c>
      <c r="E296" s="24">
        <f t="shared" si="74"/>
        <v>445.04633999999999</v>
      </c>
      <c r="F296" s="25">
        <f t="shared" ref="F296" si="75">D296/C296*100</f>
        <v>23.1</v>
      </c>
      <c r="G296" s="20"/>
    </row>
    <row r="297" spans="1:7" ht="48.75" customHeight="1" outlineLevel="3">
      <c r="A297" s="82" t="s">
        <v>200</v>
      </c>
      <c r="B297" s="79" t="s">
        <v>199</v>
      </c>
      <c r="C297" s="27">
        <f>C298+C299+C300</f>
        <v>5366.3731200000002</v>
      </c>
      <c r="D297" s="42">
        <f>D298+D299+D300</f>
        <v>1083.97</v>
      </c>
      <c r="E297" s="24">
        <f t="shared" ref="E297:E300" si="76">C297-D297</f>
        <v>4282.4031199999999</v>
      </c>
      <c r="F297" s="25">
        <f>D297/C297*100</f>
        <v>20.2</v>
      </c>
      <c r="G297" s="20"/>
    </row>
    <row r="298" spans="1:7" ht="30.75" customHeight="1" outlineLevel="3">
      <c r="A298" s="26" t="s">
        <v>7</v>
      </c>
      <c r="B298" s="23"/>
      <c r="C298" s="28">
        <v>0</v>
      </c>
      <c r="D298" s="29">
        <v>0</v>
      </c>
      <c r="E298" s="24">
        <f t="shared" si="76"/>
        <v>0</v>
      </c>
      <c r="F298" s="25">
        <v>0</v>
      </c>
      <c r="G298" s="20"/>
    </row>
    <row r="299" spans="1:7" ht="24.75" customHeight="1" outlineLevel="3">
      <c r="A299" s="26" t="s">
        <v>8</v>
      </c>
      <c r="B299" s="23"/>
      <c r="C299" s="27">
        <v>0</v>
      </c>
      <c r="D299" s="27">
        <v>0</v>
      </c>
      <c r="E299" s="24">
        <f t="shared" si="76"/>
        <v>0</v>
      </c>
      <c r="F299" s="25">
        <v>0</v>
      </c>
      <c r="G299" s="20"/>
    </row>
    <row r="300" spans="1:7" ht="24.75" customHeight="1" outlineLevel="3">
      <c r="A300" s="26" t="s">
        <v>9</v>
      </c>
      <c r="B300" s="23"/>
      <c r="C300" s="27">
        <v>5366.3731200000002</v>
      </c>
      <c r="D300" s="42">
        <v>1083.97</v>
      </c>
      <c r="E300" s="24">
        <f t="shared" si="76"/>
        <v>4282.4031199999999</v>
      </c>
      <c r="F300" s="25">
        <f t="shared" ref="F300" si="77">D300/C300*100</f>
        <v>20.2</v>
      </c>
      <c r="G300" s="20"/>
    </row>
    <row r="301" spans="1:7" ht="45.95" customHeight="1" outlineLevel="3">
      <c r="A301" s="16" t="s">
        <v>56</v>
      </c>
      <c r="B301" s="17" t="s">
        <v>36</v>
      </c>
      <c r="C301" s="30">
        <f>C302+C303+C304</f>
        <v>31941.063150000002</v>
      </c>
      <c r="D301" s="30">
        <f t="shared" ref="D301" si="78">D302+D303+D304</f>
        <v>271.50592999999998</v>
      </c>
      <c r="E301" s="30">
        <f>C301-D301</f>
        <v>31669.557219999999</v>
      </c>
      <c r="F301" s="25">
        <f t="shared" si="52"/>
        <v>0.9</v>
      </c>
      <c r="G301" s="20"/>
    </row>
    <row r="302" spans="1:7" ht="30.75" customHeight="1" outlineLevel="3">
      <c r="A302" s="21" t="s">
        <v>7</v>
      </c>
      <c r="B302" s="17"/>
      <c r="C302" s="30">
        <f t="shared" ref="C302:D304" si="79">C307+C312+C316+C320</f>
        <v>0</v>
      </c>
      <c r="D302" s="30">
        <f t="shared" si="79"/>
        <v>0</v>
      </c>
      <c r="E302" s="19">
        <f t="shared" si="63"/>
        <v>0</v>
      </c>
      <c r="F302" s="25">
        <v>0</v>
      </c>
      <c r="G302" s="20"/>
    </row>
    <row r="303" spans="1:7" ht="24" customHeight="1" outlineLevel="3">
      <c r="A303" s="21" t="s">
        <v>8</v>
      </c>
      <c r="B303" s="17"/>
      <c r="C303" s="30">
        <f t="shared" si="79"/>
        <v>6105.0501999999997</v>
      </c>
      <c r="D303" s="30">
        <f t="shared" si="79"/>
        <v>0</v>
      </c>
      <c r="E303" s="19">
        <f t="shared" si="63"/>
        <v>6105.0501999999997</v>
      </c>
      <c r="F303" s="25">
        <f t="shared" si="52"/>
        <v>0</v>
      </c>
      <c r="G303" s="20"/>
    </row>
    <row r="304" spans="1:7" ht="24" customHeight="1" outlineLevel="3">
      <c r="A304" s="21" t="s">
        <v>9</v>
      </c>
      <c r="B304" s="17"/>
      <c r="C304" s="30">
        <f t="shared" si="79"/>
        <v>25836.01295</v>
      </c>
      <c r="D304" s="30">
        <f t="shared" si="79"/>
        <v>271.50592999999998</v>
      </c>
      <c r="E304" s="19">
        <f t="shared" si="63"/>
        <v>25564.507020000001</v>
      </c>
      <c r="F304" s="25">
        <f t="shared" si="52"/>
        <v>1.1000000000000001</v>
      </c>
      <c r="G304" s="20"/>
    </row>
    <row r="305" spans="1:7" ht="51" customHeight="1" outlineLevel="3">
      <c r="A305" s="82" t="s">
        <v>201</v>
      </c>
      <c r="B305" s="79" t="s">
        <v>37</v>
      </c>
      <c r="C305" s="84">
        <f>C306</f>
        <v>7631.3127500000001</v>
      </c>
      <c r="D305" s="84">
        <f>D306</f>
        <v>0</v>
      </c>
      <c r="E305" s="85">
        <f>C305-D305</f>
        <v>7631.3127500000001</v>
      </c>
      <c r="F305" s="25">
        <f t="shared" si="52"/>
        <v>0</v>
      </c>
      <c r="G305" s="20"/>
    </row>
    <row r="306" spans="1:7" ht="91.5" customHeight="1" outlineLevel="3">
      <c r="A306" s="80" t="s">
        <v>203</v>
      </c>
      <c r="B306" s="79" t="s">
        <v>202</v>
      </c>
      <c r="C306" s="27">
        <f>C307+C308+C309</f>
        <v>7631.3127500000001</v>
      </c>
      <c r="D306" s="27">
        <f t="shared" ref="D306:E306" si="80">D307+D308+D309</f>
        <v>0</v>
      </c>
      <c r="E306" s="27">
        <f t="shared" si="80"/>
        <v>7631.3127500000001</v>
      </c>
      <c r="F306" s="25">
        <f t="shared" si="52"/>
        <v>0</v>
      </c>
      <c r="G306" s="20"/>
    </row>
    <row r="307" spans="1:7" ht="32.25" customHeight="1" outlineLevel="3">
      <c r="A307" s="26" t="s">
        <v>7</v>
      </c>
      <c r="B307" s="23"/>
      <c r="C307" s="27">
        <v>0</v>
      </c>
      <c r="D307" s="29">
        <v>0</v>
      </c>
      <c r="E307" s="24">
        <f t="shared" si="63"/>
        <v>0</v>
      </c>
      <c r="F307" s="25">
        <v>0</v>
      </c>
      <c r="G307" s="20"/>
    </row>
    <row r="308" spans="1:7" ht="24" customHeight="1" outlineLevel="3">
      <c r="A308" s="26" t="s">
        <v>8</v>
      </c>
      <c r="B308" s="23"/>
      <c r="C308" s="27">
        <v>6105.0501999999997</v>
      </c>
      <c r="D308" s="42">
        <v>0</v>
      </c>
      <c r="E308" s="24">
        <f t="shared" si="63"/>
        <v>6105.0501999999997</v>
      </c>
      <c r="F308" s="25">
        <v>0</v>
      </c>
      <c r="G308" s="20"/>
    </row>
    <row r="309" spans="1:7" ht="24.75" customHeight="1" outlineLevel="3">
      <c r="A309" s="26" t="s">
        <v>9</v>
      </c>
      <c r="B309" s="23"/>
      <c r="C309" s="27">
        <v>1526.2625499999999</v>
      </c>
      <c r="D309" s="42">
        <v>0</v>
      </c>
      <c r="E309" s="24">
        <f>C309-D309</f>
        <v>1526.2625499999999</v>
      </c>
      <c r="F309" s="25">
        <f t="shared" si="52"/>
        <v>0</v>
      </c>
      <c r="G309" s="20"/>
    </row>
    <row r="310" spans="1:7" ht="24.75" customHeight="1" outlineLevel="3">
      <c r="A310" s="82" t="s">
        <v>80</v>
      </c>
      <c r="B310" s="79" t="s">
        <v>77</v>
      </c>
      <c r="C310" s="27"/>
      <c r="D310" s="42"/>
      <c r="E310" s="24"/>
      <c r="F310" s="25"/>
      <c r="G310" s="20"/>
    </row>
    <row r="311" spans="1:7" ht="75.75" customHeight="1" outlineLevel="3">
      <c r="A311" s="80" t="s">
        <v>205</v>
      </c>
      <c r="B311" s="79" t="s">
        <v>204</v>
      </c>
      <c r="C311" s="27">
        <f>C312+C313+C314</f>
        <v>18475</v>
      </c>
      <c r="D311" s="42">
        <f>D312+D313+D314</f>
        <v>0</v>
      </c>
      <c r="E311" s="24">
        <f t="shared" si="63"/>
        <v>18475</v>
      </c>
      <c r="F311" s="25">
        <f t="shared" si="52"/>
        <v>0</v>
      </c>
      <c r="G311" s="20"/>
    </row>
    <row r="312" spans="1:7" ht="32.25" customHeight="1" outlineLevel="3">
      <c r="A312" s="26" t="s">
        <v>7</v>
      </c>
      <c r="B312" s="23"/>
      <c r="C312" s="27">
        <v>0</v>
      </c>
      <c r="D312" s="42">
        <v>0</v>
      </c>
      <c r="E312" s="24">
        <f t="shared" si="63"/>
        <v>0</v>
      </c>
      <c r="F312" s="25">
        <v>0</v>
      </c>
      <c r="G312" s="20"/>
    </row>
    <row r="313" spans="1:7" ht="21.75" customHeight="1" outlineLevel="3">
      <c r="A313" s="26" t="s">
        <v>8</v>
      </c>
      <c r="B313" s="23"/>
      <c r="C313" s="27">
        <v>0</v>
      </c>
      <c r="D313" s="27">
        <v>0</v>
      </c>
      <c r="E313" s="24">
        <f t="shared" si="63"/>
        <v>0</v>
      </c>
      <c r="F313" s="25">
        <v>0</v>
      </c>
      <c r="G313" s="20"/>
    </row>
    <row r="314" spans="1:7" ht="23.25" customHeight="1" outlineLevel="3">
      <c r="A314" s="26" t="s">
        <v>9</v>
      </c>
      <c r="B314" s="23"/>
      <c r="C314" s="27">
        <v>18475</v>
      </c>
      <c r="D314" s="27">
        <v>0</v>
      </c>
      <c r="E314" s="24">
        <f t="shared" si="63"/>
        <v>18475</v>
      </c>
      <c r="F314" s="25">
        <f t="shared" si="52"/>
        <v>0</v>
      </c>
      <c r="G314" s="20"/>
    </row>
    <row r="315" spans="1:7" ht="74.25" customHeight="1" outlineLevel="3">
      <c r="A315" s="80" t="s">
        <v>207</v>
      </c>
      <c r="B315" s="79" t="s">
        <v>206</v>
      </c>
      <c r="C315" s="27">
        <f>C316+C317+C318</f>
        <v>600</v>
      </c>
      <c r="D315" s="27">
        <f>D316+D317+D318</f>
        <v>0</v>
      </c>
      <c r="E315" s="24">
        <f t="shared" si="63"/>
        <v>600</v>
      </c>
      <c r="F315" s="25">
        <f t="shared" si="52"/>
        <v>0</v>
      </c>
      <c r="G315" s="20"/>
    </row>
    <row r="316" spans="1:7" ht="30" customHeight="1" outlineLevel="3">
      <c r="A316" s="26" t="s">
        <v>7</v>
      </c>
      <c r="B316" s="23"/>
      <c r="C316" s="27">
        <v>0</v>
      </c>
      <c r="D316" s="42">
        <v>0</v>
      </c>
      <c r="E316" s="24">
        <f t="shared" si="63"/>
        <v>0</v>
      </c>
      <c r="F316" s="25">
        <v>0</v>
      </c>
      <c r="G316" s="20"/>
    </row>
    <row r="317" spans="1:7" ht="21.75" customHeight="1" outlineLevel="3">
      <c r="A317" s="26" t="s">
        <v>8</v>
      </c>
      <c r="B317" s="23"/>
      <c r="C317" s="27">
        <v>0</v>
      </c>
      <c r="D317" s="42">
        <v>0</v>
      </c>
      <c r="E317" s="24">
        <f t="shared" si="63"/>
        <v>0</v>
      </c>
      <c r="F317" s="25">
        <v>0</v>
      </c>
      <c r="G317" s="20"/>
    </row>
    <row r="318" spans="1:7" ht="22.5" customHeight="1" outlineLevel="3">
      <c r="A318" s="26" t="s">
        <v>9</v>
      </c>
      <c r="B318" s="23"/>
      <c r="C318" s="27">
        <v>600</v>
      </c>
      <c r="D318" s="42">
        <v>0</v>
      </c>
      <c r="E318" s="24">
        <f t="shared" si="63"/>
        <v>600</v>
      </c>
      <c r="F318" s="25">
        <f t="shared" si="52"/>
        <v>0</v>
      </c>
      <c r="G318" s="20"/>
    </row>
    <row r="319" spans="1:7" ht="54" customHeight="1" outlineLevel="3">
      <c r="A319" s="80" t="s">
        <v>209</v>
      </c>
      <c r="B319" s="79" t="s">
        <v>208</v>
      </c>
      <c r="C319" s="27">
        <f>C320+C321+C322</f>
        <v>5234.7503999999999</v>
      </c>
      <c r="D319" s="27">
        <f>D320+D321+D322</f>
        <v>271.50592999999998</v>
      </c>
      <c r="E319" s="24">
        <f t="shared" ref="E319:E322" si="81">C319-D319</f>
        <v>4963.2444699999996</v>
      </c>
      <c r="F319" s="25">
        <f t="shared" si="52"/>
        <v>5.2</v>
      </c>
      <c r="G319" s="20"/>
    </row>
    <row r="320" spans="1:7" ht="32.25" customHeight="1" outlineLevel="3">
      <c r="A320" s="26" t="s">
        <v>7</v>
      </c>
      <c r="B320" s="23"/>
      <c r="C320" s="27">
        <v>0</v>
      </c>
      <c r="D320" s="42">
        <v>0</v>
      </c>
      <c r="E320" s="24">
        <f t="shared" si="81"/>
        <v>0</v>
      </c>
      <c r="F320" s="25">
        <v>0</v>
      </c>
      <c r="G320" s="20"/>
    </row>
    <row r="321" spans="1:7" ht="22.5" customHeight="1" outlineLevel="3">
      <c r="A321" s="26" t="s">
        <v>8</v>
      </c>
      <c r="B321" s="23"/>
      <c r="C321" s="27">
        <v>0</v>
      </c>
      <c r="D321" s="27">
        <v>0</v>
      </c>
      <c r="E321" s="24">
        <f t="shared" si="81"/>
        <v>0</v>
      </c>
      <c r="F321" s="25" t="e">
        <f t="shared" ref="F321:F401" si="82">D321/C321*100</f>
        <v>#DIV/0!</v>
      </c>
      <c r="G321" s="20"/>
    </row>
    <row r="322" spans="1:7" ht="22.5" customHeight="1" outlineLevel="3">
      <c r="A322" s="26" t="s">
        <v>9</v>
      </c>
      <c r="B322" s="23"/>
      <c r="C322" s="27">
        <v>5234.7503999999999</v>
      </c>
      <c r="D322" s="27">
        <v>271.50592999999998</v>
      </c>
      <c r="E322" s="24">
        <f t="shared" si="81"/>
        <v>4963.2444699999996</v>
      </c>
      <c r="F322" s="25">
        <f t="shared" si="82"/>
        <v>5.2</v>
      </c>
      <c r="G322" s="20"/>
    </row>
    <row r="323" spans="1:7" ht="60.75" customHeight="1" outlineLevel="3">
      <c r="A323" s="16" t="s">
        <v>70</v>
      </c>
      <c r="B323" s="17" t="s">
        <v>38</v>
      </c>
      <c r="C323" s="30">
        <f>C324+C325+C326</f>
        <v>87646.619749999998</v>
      </c>
      <c r="D323" s="30">
        <f>D324+D325+D326</f>
        <v>4267.9684500000003</v>
      </c>
      <c r="E323" s="19">
        <f t="shared" si="63"/>
        <v>83378.651299999998</v>
      </c>
      <c r="F323" s="25">
        <f t="shared" si="82"/>
        <v>4.9000000000000004</v>
      </c>
      <c r="G323" s="20"/>
    </row>
    <row r="324" spans="1:7" ht="32.25" customHeight="1" outlineLevel="3">
      <c r="A324" s="21" t="s">
        <v>39</v>
      </c>
      <c r="B324" s="17"/>
      <c r="C324" s="30">
        <f t="shared" ref="C324:D326" si="83">C329+C333</f>
        <v>0</v>
      </c>
      <c r="D324" s="30">
        <f t="shared" si="83"/>
        <v>0</v>
      </c>
      <c r="E324" s="19">
        <f t="shared" si="63"/>
        <v>0</v>
      </c>
      <c r="F324" s="25">
        <v>0</v>
      </c>
      <c r="G324" s="20"/>
    </row>
    <row r="325" spans="1:7" ht="25.5" customHeight="1" outlineLevel="3">
      <c r="A325" s="21" t="s">
        <v>8</v>
      </c>
      <c r="B325" s="17"/>
      <c r="C325" s="30">
        <f t="shared" si="83"/>
        <v>67432.217499999999</v>
      </c>
      <c r="D325" s="30">
        <f t="shared" si="83"/>
        <v>0</v>
      </c>
      <c r="E325" s="19">
        <f t="shared" si="63"/>
        <v>67432.217499999999</v>
      </c>
      <c r="F325" s="25">
        <f t="shared" si="82"/>
        <v>0</v>
      </c>
      <c r="G325" s="20"/>
    </row>
    <row r="326" spans="1:7" ht="24" customHeight="1" outlineLevel="3">
      <c r="A326" s="21" t="s">
        <v>9</v>
      </c>
      <c r="B326" s="17"/>
      <c r="C326" s="30">
        <f t="shared" si="83"/>
        <v>20214.402249999999</v>
      </c>
      <c r="D326" s="30">
        <f t="shared" si="83"/>
        <v>4267.9684500000003</v>
      </c>
      <c r="E326" s="19">
        <f t="shared" si="63"/>
        <v>15946.433800000001</v>
      </c>
      <c r="F326" s="25">
        <f t="shared" si="82"/>
        <v>21.1</v>
      </c>
      <c r="G326" s="20"/>
    </row>
    <row r="327" spans="1:7" ht="24" customHeight="1" outlineLevel="3">
      <c r="A327" s="82" t="s">
        <v>80</v>
      </c>
      <c r="B327" s="23" t="s">
        <v>210</v>
      </c>
      <c r="C327" s="84">
        <f>C328+C332</f>
        <v>87646.619749999998</v>
      </c>
      <c r="D327" s="84">
        <f>D328+D332</f>
        <v>4267.9684500000003</v>
      </c>
      <c r="E327" s="85">
        <f>C327-D327</f>
        <v>83378.651299999998</v>
      </c>
      <c r="F327" s="25">
        <f t="shared" si="82"/>
        <v>4.9000000000000004</v>
      </c>
      <c r="G327" s="20"/>
    </row>
    <row r="328" spans="1:7" ht="60.75" customHeight="1" outlineLevel="3">
      <c r="A328" s="80" t="s">
        <v>212</v>
      </c>
      <c r="B328" s="79" t="s">
        <v>211</v>
      </c>
      <c r="C328" s="27">
        <f>C329+C330+C331</f>
        <v>71239.541700000002</v>
      </c>
      <c r="D328" s="42">
        <f>D329+D330+D331</f>
        <v>877.45145000000002</v>
      </c>
      <c r="E328" s="24">
        <f t="shared" si="63"/>
        <v>70362.090249999994</v>
      </c>
      <c r="F328" s="25">
        <f t="shared" si="82"/>
        <v>1.2</v>
      </c>
      <c r="G328" s="20"/>
    </row>
    <row r="329" spans="1:7" ht="30.75" customHeight="1" outlineLevel="3">
      <c r="A329" s="26" t="s">
        <v>7</v>
      </c>
      <c r="B329" s="23"/>
      <c r="C329" s="27">
        <v>0</v>
      </c>
      <c r="D329" s="42">
        <v>0</v>
      </c>
      <c r="E329" s="24">
        <f t="shared" si="63"/>
        <v>0</v>
      </c>
      <c r="F329" s="25">
        <v>0</v>
      </c>
      <c r="G329" s="20"/>
    </row>
    <row r="330" spans="1:7" ht="24.75" customHeight="1" outlineLevel="3">
      <c r="A330" s="26" t="s">
        <v>8</v>
      </c>
      <c r="B330" s="23"/>
      <c r="C330" s="27">
        <v>67432.217499999999</v>
      </c>
      <c r="D330" s="27">
        <v>0</v>
      </c>
      <c r="E330" s="24">
        <f t="shared" ref="E330:E401" si="84">C330-D330</f>
        <v>67432.217499999999</v>
      </c>
      <c r="F330" s="25">
        <f t="shared" si="82"/>
        <v>0</v>
      </c>
      <c r="G330" s="20"/>
    </row>
    <row r="331" spans="1:7" ht="24.75" customHeight="1" outlineLevel="3">
      <c r="A331" s="26" t="s">
        <v>9</v>
      </c>
      <c r="B331" s="23"/>
      <c r="C331" s="27">
        <v>3807.3242</v>
      </c>
      <c r="D331" s="42">
        <v>877.45145000000002</v>
      </c>
      <c r="E331" s="24">
        <f t="shared" si="84"/>
        <v>2929.87275</v>
      </c>
      <c r="F331" s="25">
        <f t="shared" si="82"/>
        <v>23</v>
      </c>
      <c r="G331" s="20"/>
    </row>
    <row r="332" spans="1:7" ht="47.25" customHeight="1" outlineLevel="3">
      <c r="A332" s="80" t="s">
        <v>214</v>
      </c>
      <c r="B332" s="79" t="s">
        <v>213</v>
      </c>
      <c r="C332" s="27">
        <f>C333+C334+C335</f>
        <v>16407.07805</v>
      </c>
      <c r="D332" s="27">
        <f>D333+D334+D335</f>
        <v>3390.5169999999998</v>
      </c>
      <c r="E332" s="24">
        <f t="shared" si="84"/>
        <v>13016.56105</v>
      </c>
      <c r="F332" s="25">
        <f t="shared" si="82"/>
        <v>20.7</v>
      </c>
      <c r="G332" s="20"/>
    </row>
    <row r="333" spans="1:7" ht="29.25" customHeight="1" outlineLevel="3">
      <c r="A333" s="26" t="s">
        <v>7</v>
      </c>
      <c r="B333" s="23"/>
      <c r="C333" s="27">
        <v>0</v>
      </c>
      <c r="D333" s="42">
        <v>0</v>
      </c>
      <c r="E333" s="24">
        <f t="shared" si="84"/>
        <v>0</v>
      </c>
      <c r="F333" s="25">
        <v>0</v>
      </c>
      <c r="G333" s="20"/>
    </row>
    <row r="334" spans="1:7" ht="19.5" customHeight="1" outlineLevel="3">
      <c r="A334" s="26" t="s">
        <v>8</v>
      </c>
      <c r="B334" s="23"/>
      <c r="C334" s="27">
        <v>0</v>
      </c>
      <c r="D334" s="42">
        <v>0</v>
      </c>
      <c r="E334" s="24">
        <f t="shared" si="84"/>
        <v>0</v>
      </c>
      <c r="F334" s="25">
        <v>0</v>
      </c>
      <c r="G334" s="20"/>
    </row>
    <row r="335" spans="1:7" ht="24.75" customHeight="1" outlineLevel="3">
      <c r="A335" s="26" t="s">
        <v>9</v>
      </c>
      <c r="B335" s="23"/>
      <c r="C335" s="27">
        <v>16407.07805</v>
      </c>
      <c r="D335" s="42">
        <v>3390.5169999999998</v>
      </c>
      <c r="E335" s="24">
        <f t="shared" si="84"/>
        <v>13016.56105</v>
      </c>
      <c r="F335" s="25">
        <f t="shared" si="82"/>
        <v>20.7</v>
      </c>
      <c r="G335" s="20"/>
    </row>
    <row r="336" spans="1:7" ht="60" customHeight="1" outlineLevel="3">
      <c r="A336" s="16" t="s">
        <v>71</v>
      </c>
      <c r="B336" s="17" t="s">
        <v>40</v>
      </c>
      <c r="C336" s="30">
        <f>C337+C338+C339</f>
        <v>115.4</v>
      </c>
      <c r="D336" s="30">
        <f>D337+D338+D339</f>
        <v>0</v>
      </c>
      <c r="E336" s="19">
        <f t="shared" si="84"/>
        <v>115.4</v>
      </c>
      <c r="F336" s="25">
        <f t="shared" si="82"/>
        <v>0</v>
      </c>
      <c r="G336" s="20"/>
    </row>
    <row r="337" spans="1:7" ht="31.5" customHeight="1" outlineLevel="3">
      <c r="A337" s="21" t="s">
        <v>7</v>
      </c>
      <c r="B337" s="17"/>
      <c r="C337" s="30">
        <f t="shared" ref="C337:D339" si="85">C342</f>
        <v>0</v>
      </c>
      <c r="D337" s="18">
        <f t="shared" si="85"/>
        <v>0</v>
      </c>
      <c r="E337" s="19">
        <f t="shared" si="84"/>
        <v>0</v>
      </c>
      <c r="F337" s="25">
        <v>0</v>
      </c>
      <c r="G337" s="20"/>
    </row>
    <row r="338" spans="1:7" ht="21.75" customHeight="1" outlineLevel="3">
      <c r="A338" s="21" t="s">
        <v>8</v>
      </c>
      <c r="B338" s="17"/>
      <c r="C338" s="30">
        <f t="shared" si="85"/>
        <v>0</v>
      </c>
      <c r="D338" s="18">
        <f t="shared" si="85"/>
        <v>0</v>
      </c>
      <c r="E338" s="19">
        <f t="shared" si="84"/>
        <v>0</v>
      </c>
      <c r="F338" s="25">
        <v>0</v>
      </c>
      <c r="G338" s="20"/>
    </row>
    <row r="339" spans="1:7" ht="21.75" customHeight="1" outlineLevel="3">
      <c r="A339" s="21" t="s">
        <v>9</v>
      </c>
      <c r="B339" s="17"/>
      <c r="C339" s="30">
        <f t="shared" si="85"/>
        <v>115.4</v>
      </c>
      <c r="D339" s="30">
        <f t="shared" si="85"/>
        <v>0</v>
      </c>
      <c r="E339" s="19">
        <f t="shared" si="84"/>
        <v>115.4</v>
      </c>
      <c r="F339" s="25">
        <f t="shared" si="82"/>
        <v>0</v>
      </c>
      <c r="G339" s="20"/>
    </row>
    <row r="340" spans="1:7" ht="21.75" customHeight="1" outlineLevel="3">
      <c r="A340" s="82" t="s">
        <v>80</v>
      </c>
      <c r="B340" s="79" t="s">
        <v>215</v>
      </c>
      <c r="C340" s="84">
        <f>C341</f>
        <v>115.4</v>
      </c>
      <c r="D340" s="84">
        <f>D341</f>
        <v>0</v>
      </c>
      <c r="E340" s="85">
        <f>C340-D340</f>
        <v>115.4</v>
      </c>
      <c r="F340" s="25">
        <f t="shared" ref="F340:F341" si="86">D340/C340*100</f>
        <v>0</v>
      </c>
      <c r="G340" s="20"/>
    </row>
    <row r="341" spans="1:7" ht="59.25" customHeight="1" outlineLevel="3">
      <c r="A341" s="80" t="s">
        <v>217</v>
      </c>
      <c r="B341" s="79" t="s">
        <v>216</v>
      </c>
      <c r="C341" s="27">
        <f>C342+C343+C344</f>
        <v>115.4</v>
      </c>
      <c r="D341" s="27">
        <f>D342+D343+D344</f>
        <v>0</v>
      </c>
      <c r="E341" s="24">
        <f t="shared" ref="E341:E344" si="87">C341-D341</f>
        <v>115.4</v>
      </c>
      <c r="F341" s="25">
        <f t="shared" si="86"/>
        <v>0</v>
      </c>
      <c r="G341" s="20"/>
    </row>
    <row r="342" spans="1:7" ht="32.25" customHeight="1" outlineLevel="3">
      <c r="A342" s="26" t="s">
        <v>7</v>
      </c>
      <c r="B342" s="23"/>
      <c r="C342" s="27">
        <v>0</v>
      </c>
      <c r="D342" s="42">
        <v>0</v>
      </c>
      <c r="E342" s="24">
        <f t="shared" si="87"/>
        <v>0</v>
      </c>
      <c r="F342" s="25">
        <v>0</v>
      </c>
      <c r="G342" s="20"/>
    </row>
    <row r="343" spans="1:7" ht="21.75" customHeight="1" outlineLevel="3">
      <c r="A343" s="26" t="s">
        <v>8</v>
      </c>
      <c r="B343" s="23"/>
      <c r="C343" s="27">
        <v>0</v>
      </c>
      <c r="D343" s="42">
        <v>0</v>
      </c>
      <c r="E343" s="24">
        <f t="shared" si="87"/>
        <v>0</v>
      </c>
      <c r="F343" s="25">
        <v>0</v>
      </c>
      <c r="G343" s="20"/>
    </row>
    <row r="344" spans="1:7" ht="21.75" customHeight="1" outlineLevel="3">
      <c r="A344" s="26" t="s">
        <v>9</v>
      </c>
      <c r="B344" s="23"/>
      <c r="C344" s="27">
        <v>115.4</v>
      </c>
      <c r="D344" s="42">
        <v>0</v>
      </c>
      <c r="E344" s="24">
        <f t="shared" si="87"/>
        <v>115.4</v>
      </c>
      <c r="F344" s="25">
        <f t="shared" ref="F344" si="88">D344/C344*100</f>
        <v>0</v>
      </c>
      <c r="G344" s="20"/>
    </row>
    <row r="345" spans="1:7" ht="45" customHeight="1" outlineLevel="3">
      <c r="A345" s="16" t="s">
        <v>72</v>
      </c>
      <c r="B345" s="17" t="s">
        <v>41</v>
      </c>
      <c r="C345" s="30">
        <f>C346+C347+C348</f>
        <v>228</v>
      </c>
      <c r="D345" s="30">
        <f>D346+D347+D348</f>
        <v>0</v>
      </c>
      <c r="E345" s="19">
        <f t="shared" si="84"/>
        <v>228</v>
      </c>
      <c r="F345" s="25">
        <f t="shared" si="82"/>
        <v>0</v>
      </c>
      <c r="G345" s="20"/>
    </row>
    <row r="346" spans="1:7" ht="31.5" customHeight="1" outlineLevel="3">
      <c r="A346" s="21" t="s">
        <v>30</v>
      </c>
      <c r="B346" s="17"/>
      <c r="C346" s="86">
        <f t="shared" ref="C346:D348" si="89">C351</f>
        <v>0</v>
      </c>
      <c r="D346" s="87">
        <f t="shared" si="89"/>
        <v>0</v>
      </c>
      <c r="E346" s="19">
        <f t="shared" si="84"/>
        <v>0</v>
      </c>
      <c r="F346" s="25">
        <v>0</v>
      </c>
      <c r="G346" s="20"/>
    </row>
    <row r="347" spans="1:7" ht="25.5" customHeight="1" outlineLevel="3">
      <c r="A347" s="21" t="s">
        <v>8</v>
      </c>
      <c r="B347" s="17"/>
      <c r="C347" s="86">
        <f t="shared" si="89"/>
        <v>0</v>
      </c>
      <c r="D347" s="87">
        <f t="shared" si="89"/>
        <v>0</v>
      </c>
      <c r="E347" s="19">
        <f t="shared" si="84"/>
        <v>0</v>
      </c>
      <c r="F347" s="25">
        <v>0</v>
      </c>
      <c r="G347" s="20"/>
    </row>
    <row r="348" spans="1:7" ht="25.5" customHeight="1" outlineLevel="3">
      <c r="A348" s="21" t="s">
        <v>9</v>
      </c>
      <c r="B348" s="17"/>
      <c r="C348" s="30">
        <f t="shared" si="89"/>
        <v>228</v>
      </c>
      <c r="D348" s="18">
        <f t="shared" si="89"/>
        <v>0</v>
      </c>
      <c r="E348" s="19">
        <f t="shared" si="84"/>
        <v>228</v>
      </c>
      <c r="F348" s="25">
        <f t="shared" si="82"/>
        <v>0</v>
      </c>
      <c r="G348" s="20"/>
    </row>
    <row r="349" spans="1:7" ht="25.5" customHeight="1" outlineLevel="3">
      <c r="A349" s="82" t="s">
        <v>80</v>
      </c>
      <c r="B349" s="79" t="s">
        <v>218</v>
      </c>
      <c r="C349" s="84">
        <f>C350</f>
        <v>228</v>
      </c>
      <c r="D349" s="88">
        <f>D350</f>
        <v>0</v>
      </c>
      <c r="E349" s="85">
        <f>C349-D349</f>
        <v>228</v>
      </c>
      <c r="F349" s="25">
        <f t="shared" ref="F349:F350" si="90">D349/C349*100</f>
        <v>0</v>
      </c>
      <c r="G349" s="20"/>
    </row>
    <row r="350" spans="1:7" ht="65.25" customHeight="1" outlineLevel="3">
      <c r="A350" s="80" t="s">
        <v>220</v>
      </c>
      <c r="B350" s="79" t="s">
        <v>219</v>
      </c>
      <c r="C350" s="27">
        <f>C351+C352+C353</f>
        <v>228</v>
      </c>
      <c r="D350" s="27">
        <f>D351+D352+D353</f>
        <v>0</v>
      </c>
      <c r="E350" s="24">
        <f t="shared" ref="E350:E353" si="91">C350-D350</f>
        <v>228</v>
      </c>
      <c r="F350" s="25">
        <f t="shared" si="90"/>
        <v>0</v>
      </c>
      <c r="G350" s="20"/>
    </row>
    <row r="351" spans="1:7" ht="33.75" customHeight="1" outlineLevel="3">
      <c r="A351" s="26" t="s">
        <v>7</v>
      </c>
      <c r="B351" s="23"/>
      <c r="C351" s="27">
        <v>0</v>
      </c>
      <c r="D351" s="42">
        <v>0</v>
      </c>
      <c r="E351" s="24">
        <f t="shared" si="91"/>
        <v>0</v>
      </c>
      <c r="F351" s="25">
        <v>0</v>
      </c>
      <c r="G351" s="20"/>
    </row>
    <row r="352" spans="1:7" ht="25.5" customHeight="1" outlineLevel="3">
      <c r="A352" s="26" t="s">
        <v>8</v>
      </c>
      <c r="B352" s="23"/>
      <c r="C352" s="27">
        <v>0</v>
      </c>
      <c r="D352" s="42">
        <v>0</v>
      </c>
      <c r="E352" s="24">
        <f t="shared" si="91"/>
        <v>0</v>
      </c>
      <c r="F352" s="25">
        <v>0</v>
      </c>
      <c r="G352" s="20"/>
    </row>
    <row r="353" spans="1:7" ht="25.5" customHeight="1" outlineLevel="3">
      <c r="A353" s="26" t="s">
        <v>9</v>
      </c>
      <c r="B353" s="23"/>
      <c r="C353" s="27">
        <v>228</v>
      </c>
      <c r="D353" s="42">
        <v>0</v>
      </c>
      <c r="E353" s="24">
        <f t="shared" si="91"/>
        <v>228</v>
      </c>
      <c r="F353" s="25">
        <f t="shared" ref="F353" si="92">D353/C353*100</f>
        <v>0</v>
      </c>
      <c r="G353" s="20"/>
    </row>
    <row r="354" spans="1:7" ht="43.5" customHeight="1" outlineLevel="3">
      <c r="A354" s="21" t="s">
        <v>73</v>
      </c>
      <c r="B354" s="17" t="s">
        <v>42</v>
      </c>
      <c r="C354" s="30">
        <f>C355+C356+C357</f>
        <v>225</v>
      </c>
      <c r="D354" s="30">
        <f>D355+D356+D357</f>
        <v>0</v>
      </c>
      <c r="E354" s="19">
        <f t="shared" si="84"/>
        <v>225</v>
      </c>
      <c r="F354" s="25">
        <f t="shared" si="82"/>
        <v>0</v>
      </c>
      <c r="G354" s="20"/>
    </row>
    <row r="355" spans="1:7" ht="30.75" customHeight="1" outlineLevel="3">
      <c r="A355" s="21" t="s">
        <v>30</v>
      </c>
      <c r="B355" s="17"/>
      <c r="C355" s="30">
        <f t="shared" ref="C355:D357" si="93">C360</f>
        <v>0</v>
      </c>
      <c r="D355" s="18">
        <f t="shared" si="93"/>
        <v>0</v>
      </c>
      <c r="E355" s="19">
        <f t="shared" si="84"/>
        <v>0</v>
      </c>
      <c r="F355" s="25">
        <v>0</v>
      </c>
      <c r="G355" s="20"/>
    </row>
    <row r="356" spans="1:7" ht="24" customHeight="1" outlineLevel="3">
      <c r="A356" s="21" t="s">
        <v>8</v>
      </c>
      <c r="B356" s="17"/>
      <c r="C356" s="30">
        <f t="shared" si="93"/>
        <v>0</v>
      </c>
      <c r="D356" s="18">
        <f t="shared" si="93"/>
        <v>0</v>
      </c>
      <c r="E356" s="19">
        <f t="shared" si="84"/>
        <v>0</v>
      </c>
      <c r="F356" s="25">
        <v>0</v>
      </c>
      <c r="G356" s="20"/>
    </row>
    <row r="357" spans="1:7" ht="24" customHeight="1" outlineLevel="3">
      <c r="A357" s="21" t="s">
        <v>9</v>
      </c>
      <c r="B357" s="17"/>
      <c r="C357" s="30">
        <f t="shared" si="93"/>
        <v>225</v>
      </c>
      <c r="D357" s="30">
        <f t="shared" si="93"/>
        <v>0</v>
      </c>
      <c r="E357" s="19">
        <f t="shared" si="84"/>
        <v>225</v>
      </c>
      <c r="F357" s="25">
        <f t="shared" si="82"/>
        <v>0</v>
      </c>
      <c r="G357" s="20"/>
    </row>
    <row r="358" spans="1:7" ht="24" customHeight="1" outlineLevel="3">
      <c r="A358" s="82" t="s">
        <v>80</v>
      </c>
      <c r="B358" s="79" t="s">
        <v>221</v>
      </c>
      <c r="C358" s="84">
        <f>C359</f>
        <v>225</v>
      </c>
      <c r="D358" s="84">
        <f>D359</f>
        <v>0</v>
      </c>
      <c r="E358" s="85">
        <f>E359</f>
        <v>225</v>
      </c>
      <c r="F358" s="25">
        <f t="shared" ref="F358:F359" si="94">D358/C358*100</f>
        <v>0</v>
      </c>
      <c r="G358" s="20"/>
    </row>
    <row r="359" spans="1:7" ht="76.5" customHeight="1" outlineLevel="3">
      <c r="A359" s="80" t="s">
        <v>223</v>
      </c>
      <c r="B359" s="79" t="s">
        <v>222</v>
      </c>
      <c r="C359" s="27">
        <f>C360+C361+C362</f>
        <v>225</v>
      </c>
      <c r="D359" s="27">
        <f>D360+D361+D362</f>
        <v>0</v>
      </c>
      <c r="E359" s="24">
        <f t="shared" ref="E359:E361" si="95">C359-D359</f>
        <v>225</v>
      </c>
      <c r="F359" s="25">
        <f t="shared" si="94"/>
        <v>0</v>
      </c>
      <c r="G359" s="20"/>
    </row>
    <row r="360" spans="1:7" ht="33.75" customHeight="1" outlineLevel="3">
      <c r="A360" s="26" t="s">
        <v>7</v>
      </c>
      <c r="B360" s="23"/>
      <c r="C360" s="27">
        <v>0</v>
      </c>
      <c r="D360" s="42">
        <v>0</v>
      </c>
      <c r="E360" s="24">
        <f t="shared" si="95"/>
        <v>0</v>
      </c>
      <c r="F360" s="25">
        <v>0</v>
      </c>
      <c r="G360" s="20"/>
    </row>
    <row r="361" spans="1:7" ht="24" customHeight="1" outlineLevel="3">
      <c r="A361" s="26" t="s">
        <v>8</v>
      </c>
      <c r="B361" s="23"/>
      <c r="C361" s="27">
        <v>0</v>
      </c>
      <c r="D361" s="42">
        <v>0</v>
      </c>
      <c r="E361" s="24">
        <f t="shared" si="95"/>
        <v>0</v>
      </c>
      <c r="F361" s="25">
        <v>0</v>
      </c>
      <c r="G361" s="20"/>
    </row>
    <row r="362" spans="1:7" ht="24" customHeight="1" outlineLevel="3">
      <c r="A362" s="26" t="s">
        <v>9</v>
      </c>
      <c r="B362" s="23"/>
      <c r="C362" s="27">
        <v>225</v>
      </c>
      <c r="D362" s="42">
        <v>0</v>
      </c>
      <c r="E362" s="24">
        <v>0</v>
      </c>
      <c r="F362" s="25">
        <f t="shared" ref="F362" si="96">D362/C362*100</f>
        <v>0</v>
      </c>
      <c r="G362" s="20"/>
    </row>
    <row r="363" spans="1:7" ht="45" customHeight="1">
      <c r="A363" s="36" t="s">
        <v>74</v>
      </c>
      <c r="B363" s="35" t="s">
        <v>43</v>
      </c>
      <c r="C363" s="30">
        <f>C364+C365+C366</f>
        <v>95500.292180000004</v>
      </c>
      <c r="D363" s="30">
        <f>D364+D365+D366</f>
        <v>0</v>
      </c>
      <c r="E363" s="19">
        <f t="shared" si="84"/>
        <v>95500.292180000004</v>
      </c>
      <c r="F363" s="25">
        <f t="shared" si="82"/>
        <v>0</v>
      </c>
      <c r="G363" s="20"/>
    </row>
    <row r="364" spans="1:7" ht="29.25" customHeight="1">
      <c r="A364" s="21" t="s">
        <v>7</v>
      </c>
      <c r="B364" s="35"/>
      <c r="C364" s="30">
        <f t="shared" ref="C364:D366" si="97">C369+C374+C379</f>
        <v>26947.037319999999</v>
      </c>
      <c r="D364" s="30">
        <f t="shared" si="97"/>
        <v>0</v>
      </c>
      <c r="E364" s="19">
        <f t="shared" si="84"/>
        <v>26947.037319999999</v>
      </c>
      <c r="F364" s="25">
        <f t="shared" si="82"/>
        <v>0</v>
      </c>
      <c r="G364" s="20"/>
    </row>
    <row r="365" spans="1:7" ht="22.5" customHeight="1">
      <c r="A365" s="21" t="s">
        <v>8</v>
      </c>
      <c r="B365" s="35"/>
      <c r="C365" s="30">
        <f t="shared" si="97"/>
        <v>1532.6537800000001</v>
      </c>
      <c r="D365" s="30">
        <f t="shared" si="97"/>
        <v>0</v>
      </c>
      <c r="E365" s="19">
        <f t="shared" si="84"/>
        <v>1532.6537800000001</v>
      </c>
      <c r="F365" s="25">
        <f t="shared" si="82"/>
        <v>0</v>
      </c>
      <c r="G365" s="20"/>
    </row>
    <row r="366" spans="1:7" ht="23.25" customHeight="1">
      <c r="A366" s="21" t="s">
        <v>9</v>
      </c>
      <c r="B366" s="35"/>
      <c r="C366" s="30">
        <f t="shared" si="97"/>
        <v>67020.601079999993</v>
      </c>
      <c r="D366" s="30">
        <f t="shared" si="97"/>
        <v>0</v>
      </c>
      <c r="E366" s="19">
        <f t="shared" si="84"/>
        <v>67020.601079999993</v>
      </c>
      <c r="F366" s="25">
        <f t="shared" si="82"/>
        <v>0</v>
      </c>
      <c r="G366" s="20"/>
    </row>
    <row r="367" spans="1:7" ht="48" customHeight="1">
      <c r="A367" s="90" t="s">
        <v>97</v>
      </c>
      <c r="B367" s="58" t="s">
        <v>44</v>
      </c>
      <c r="C367" s="27">
        <f>C368</f>
        <v>27617.78</v>
      </c>
      <c r="D367" s="27">
        <f>D368</f>
        <v>0</v>
      </c>
      <c r="E367" s="24">
        <f t="shared" ref="E367" si="98">C367-D367</f>
        <v>27617.78</v>
      </c>
      <c r="F367" s="25">
        <f t="shared" si="82"/>
        <v>0</v>
      </c>
      <c r="G367" s="20"/>
    </row>
    <row r="368" spans="1:7" ht="31.5" customHeight="1">
      <c r="A368" s="57" t="s">
        <v>45</v>
      </c>
      <c r="B368" s="91" t="s">
        <v>224</v>
      </c>
      <c r="C368" s="27">
        <f>C369+C370+C371</f>
        <v>27617.78</v>
      </c>
      <c r="D368" s="27">
        <f>D369+D370+D371</f>
        <v>0</v>
      </c>
      <c r="E368" s="24">
        <f>E369+E370+E371</f>
        <v>27617.78</v>
      </c>
      <c r="F368" s="25">
        <f t="shared" si="82"/>
        <v>0</v>
      </c>
      <c r="G368" s="20"/>
    </row>
    <row r="369" spans="1:7" ht="29.25" customHeight="1">
      <c r="A369" s="26" t="s">
        <v>7</v>
      </c>
      <c r="B369" s="58"/>
      <c r="C369" s="27">
        <v>26947.037319999999</v>
      </c>
      <c r="D369" s="27">
        <v>0</v>
      </c>
      <c r="E369" s="24">
        <f>C369-D369</f>
        <v>26947.037319999999</v>
      </c>
      <c r="F369" s="25">
        <f t="shared" si="82"/>
        <v>0</v>
      </c>
      <c r="G369" s="20"/>
    </row>
    <row r="370" spans="1:7" ht="24" customHeight="1">
      <c r="A370" s="26" t="s">
        <v>8</v>
      </c>
      <c r="B370" s="58"/>
      <c r="C370" s="27">
        <v>532.65377999999998</v>
      </c>
      <c r="D370" s="27">
        <v>0</v>
      </c>
      <c r="E370" s="24">
        <f>C370-D370</f>
        <v>532.65377999999998</v>
      </c>
      <c r="F370" s="25">
        <f t="shared" si="82"/>
        <v>0</v>
      </c>
      <c r="G370" s="20"/>
    </row>
    <row r="371" spans="1:7" ht="24" customHeight="1">
      <c r="A371" s="26" t="s">
        <v>9</v>
      </c>
      <c r="B371" s="58"/>
      <c r="C371" s="27">
        <v>138.0889</v>
      </c>
      <c r="D371" s="27">
        <v>0</v>
      </c>
      <c r="E371" s="24">
        <f>C371-D371</f>
        <v>138.0889</v>
      </c>
      <c r="F371" s="25">
        <f t="shared" si="82"/>
        <v>0</v>
      </c>
      <c r="G371" s="20"/>
    </row>
    <row r="372" spans="1:7" ht="53.25" customHeight="1">
      <c r="A372" s="57" t="s">
        <v>100</v>
      </c>
      <c r="B372" s="58" t="s">
        <v>46</v>
      </c>
      <c r="C372" s="27">
        <f>C373</f>
        <v>1030.9278400000001</v>
      </c>
      <c r="D372" s="27">
        <f>D373</f>
        <v>0</v>
      </c>
      <c r="E372" s="24">
        <f>C372-D372</f>
        <v>1030.9278400000001</v>
      </c>
      <c r="F372" s="25">
        <f t="shared" si="82"/>
        <v>0</v>
      </c>
      <c r="G372" s="20"/>
    </row>
    <row r="373" spans="1:7" ht="52.5" customHeight="1">
      <c r="A373" s="57" t="s">
        <v>226</v>
      </c>
      <c r="B373" s="58" t="s">
        <v>225</v>
      </c>
      <c r="C373" s="27">
        <f>C374+C375+C376</f>
        <v>1030.9278400000001</v>
      </c>
      <c r="D373" s="27">
        <f>D374+D375+D376</f>
        <v>0</v>
      </c>
      <c r="E373" s="24">
        <f t="shared" si="84"/>
        <v>1030.9278400000001</v>
      </c>
      <c r="F373" s="25">
        <f t="shared" si="82"/>
        <v>0</v>
      </c>
      <c r="G373" s="20"/>
    </row>
    <row r="374" spans="1:7" ht="29.25" customHeight="1">
      <c r="A374" s="26" t="s">
        <v>7</v>
      </c>
      <c r="B374" s="58"/>
      <c r="C374" s="27">
        <v>0</v>
      </c>
      <c r="D374" s="27">
        <v>0</v>
      </c>
      <c r="E374" s="24">
        <f t="shared" si="84"/>
        <v>0</v>
      </c>
      <c r="F374" s="25">
        <v>0</v>
      </c>
      <c r="G374" s="20"/>
    </row>
    <row r="375" spans="1:7" ht="24.75" customHeight="1">
      <c r="A375" s="26" t="s">
        <v>8</v>
      </c>
      <c r="B375" s="58"/>
      <c r="C375" s="27">
        <v>1000</v>
      </c>
      <c r="D375" s="27">
        <v>0</v>
      </c>
      <c r="E375" s="24">
        <f t="shared" si="84"/>
        <v>1000</v>
      </c>
      <c r="F375" s="25">
        <f t="shared" si="82"/>
        <v>0</v>
      </c>
      <c r="G375" s="20"/>
    </row>
    <row r="376" spans="1:7" ht="24" customHeight="1">
      <c r="A376" s="26" t="s">
        <v>9</v>
      </c>
      <c r="B376" s="58"/>
      <c r="C376" s="27">
        <v>30.92784</v>
      </c>
      <c r="D376" s="27">
        <v>0</v>
      </c>
      <c r="E376" s="24">
        <f t="shared" si="84"/>
        <v>30.92784</v>
      </c>
      <c r="F376" s="25">
        <f t="shared" si="82"/>
        <v>0</v>
      </c>
      <c r="G376" s="20"/>
    </row>
    <row r="377" spans="1:7" ht="22.5" customHeight="1">
      <c r="A377" s="57" t="s">
        <v>80</v>
      </c>
      <c r="B377" s="58" t="s">
        <v>227</v>
      </c>
      <c r="C377" s="27">
        <f>C378</f>
        <v>66851.584340000001</v>
      </c>
      <c r="D377" s="27">
        <f>D378</f>
        <v>0</v>
      </c>
      <c r="E377" s="24">
        <f>C377-D377</f>
        <v>66851.584340000001</v>
      </c>
      <c r="F377" s="25">
        <f t="shared" ref="F377:F378" si="99">D377/C377*100</f>
        <v>0</v>
      </c>
      <c r="G377" s="20"/>
    </row>
    <row r="378" spans="1:7" ht="50.25" customHeight="1">
      <c r="A378" s="57" t="s">
        <v>229</v>
      </c>
      <c r="B378" s="58" t="s">
        <v>228</v>
      </c>
      <c r="C378" s="27">
        <f>C379+C380+C381</f>
        <v>66851.584340000001</v>
      </c>
      <c r="D378" s="27">
        <f>D379+D380+D381</f>
        <v>0</v>
      </c>
      <c r="E378" s="24">
        <f t="shared" ref="E378:E381" si="100">C378-D378</f>
        <v>66851.584340000001</v>
      </c>
      <c r="F378" s="25">
        <f t="shared" si="99"/>
        <v>0</v>
      </c>
      <c r="G378" s="20"/>
    </row>
    <row r="379" spans="1:7" ht="32.25" customHeight="1">
      <c r="A379" s="26" t="s">
        <v>7</v>
      </c>
      <c r="B379" s="58"/>
      <c r="C379" s="27">
        <v>0</v>
      </c>
      <c r="D379" s="27">
        <v>0</v>
      </c>
      <c r="E379" s="24">
        <f t="shared" si="100"/>
        <v>0</v>
      </c>
      <c r="F379" s="25">
        <v>0</v>
      </c>
      <c r="G379" s="20"/>
    </row>
    <row r="380" spans="1:7" ht="24" customHeight="1">
      <c r="A380" s="26" t="s">
        <v>8</v>
      </c>
      <c r="B380" s="58"/>
      <c r="C380" s="27">
        <v>0</v>
      </c>
      <c r="D380" s="27">
        <v>0</v>
      </c>
      <c r="E380" s="24">
        <f t="shared" si="100"/>
        <v>0</v>
      </c>
      <c r="F380" s="25" t="e">
        <f t="shared" ref="F380:F381" si="101">D380/C380*100</f>
        <v>#DIV/0!</v>
      </c>
      <c r="G380" s="20"/>
    </row>
    <row r="381" spans="1:7" ht="24" customHeight="1">
      <c r="A381" s="26" t="s">
        <v>9</v>
      </c>
      <c r="B381" s="58"/>
      <c r="C381" s="27">
        <v>66851.584340000001</v>
      </c>
      <c r="D381" s="27">
        <v>0</v>
      </c>
      <c r="E381" s="24">
        <f t="shared" si="100"/>
        <v>66851.584340000001</v>
      </c>
      <c r="F381" s="25">
        <f t="shared" si="101"/>
        <v>0</v>
      </c>
      <c r="G381" s="20"/>
    </row>
    <row r="382" spans="1:7" ht="43.5" customHeight="1">
      <c r="A382" s="36" t="s">
        <v>75</v>
      </c>
      <c r="B382" s="35" t="s">
        <v>47</v>
      </c>
      <c r="C382" s="30">
        <f t="shared" ref="C382:D385" si="102">C387</f>
        <v>35</v>
      </c>
      <c r="D382" s="30">
        <f t="shared" si="102"/>
        <v>0</v>
      </c>
      <c r="E382" s="19">
        <f t="shared" si="84"/>
        <v>35</v>
      </c>
      <c r="F382" s="25">
        <f t="shared" si="82"/>
        <v>0</v>
      </c>
      <c r="G382" s="20"/>
    </row>
    <row r="383" spans="1:7" ht="30.75" customHeight="1">
      <c r="A383" s="21" t="s">
        <v>7</v>
      </c>
      <c r="B383" s="35"/>
      <c r="C383" s="30">
        <f t="shared" si="102"/>
        <v>0</v>
      </c>
      <c r="D383" s="30">
        <f t="shared" si="102"/>
        <v>0</v>
      </c>
      <c r="E383" s="19">
        <f t="shared" ref="E383:E385" si="103">C383-D383</f>
        <v>0</v>
      </c>
      <c r="F383" s="25">
        <v>0</v>
      </c>
      <c r="G383" s="20"/>
    </row>
    <row r="384" spans="1:7" ht="21" customHeight="1">
      <c r="A384" s="21" t="s">
        <v>8</v>
      </c>
      <c r="B384" s="35"/>
      <c r="C384" s="30">
        <f t="shared" si="102"/>
        <v>0</v>
      </c>
      <c r="D384" s="30">
        <f t="shared" si="102"/>
        <v>0</v>
      </c>
      <c r="E384" s="19">
        <f t="shared" si="103"/>
        <v>0</v>
      </c>
      <c r="F384" s="25">
        <v>0</v>
      </c>
      <c r="G384" s="20"/>
    </row>
    <row r="385" spans="1:7" ht="19.5" customHeight="1">
      <c r="A385" s="21" t="s">
        <v>9</v>
      </c>
      <c r="B385" s="35"/>
      <c r="C385" s="30">
        <f t="shared" si="102"/>
        <v>35</v>
      </c>
      <c r="D385" s="30">
        <f t="shared" si="102"/>
        <v>0</v>
      </c>
      <c r="E385" s="19">
        <f t="shared" si="103"/>
        <v>35</v>
      </c>
      <c r="F385" s="25">
        <f t="shared" ref="F385" si="104">D385/C385*100</f>
        <v>0</v>
      </c>
      <c r="G385" s="20"/>
    </row>
    <row r="386" spans="1:7" ht="69" customHeight="1">
      <c r="A386" s="90" t="s">
        <v>232</v>
      </c>
      <c r="B386" s="91" t="s">
        <v>230</v>
      </c>
      <c r="C386" s="84">
        <f>C387</f>
        <v>35</v>
      </c>
      <c r="D386" s="84">
        <f>D387</f>
        <v>0</v>
      </c>
      <c r="E386" s="85">
        <f>C386-D386</f>
        <v>35</v>
      </c>
      <c r="F386" s="25"/>
      <c r="G386" s="20"/>
    </row>
    <row r="387" spans="1:7" ht="64.5" customHeight="1">
      <c r="A387" s="90" t="s">
        <v>233</v>
      </c>
      <c r="B387" s="91" t="s">
        <v>231</v>
      </c>
      <c r="C387" s="84">
        <f>C388+C389+C390</f>
        <v>35</v>
      </c>
      <c r="D387" s="84">
        <f>D388+D389+D390</f>
        <v>0</v>
      </c>
      <c r="E387" s="85">
        <f t="shared" si="84"/>
        <v>35</v>
      </c>
      <c r="F387" s="25">
        <f t="shared" si="82"/>
        <v>0</v>
      </c>
      <c r="G387" s="20"/>
    </row>
    <row r="388" spans="1:7" ht="29.25" customHeight="1">
      <c r="A388" s="82" t="s">
        <v>7</v>
      </c>
      <c r="B388" s="91"/>
      <c r="C388" s="84">
        <v>0</v>
      </c>
      <c r="D388" s="84">
        <v>0</v>
      </c>
      <c r="E388" s="85">
        <f t="shared" si="84"/>
        <v>0</v>
      </c>
      <c r="F388" s="25">
        <v>0</v>
      </c>
      <c r="G388" s="20"/>
    </row>
    <row r="389" spans="1:7" ht="23.25" customHeight="1">
      <c r="A389" s="82" t="s">
        <v>8</v>
      </c>
      <c r="B389" s="91"/>
      <c r="C389" s="84">
        <v>0</v>
      </c>
      <c r="D389" s="84">
        <v>0</v>
      </c>
      <c r="E389" s="85">
        <f t="shared" si="84"/>
        <v>0</v>
      </c>
      <c r="F389" s="25">
        <v>0</v>
      </c>
      <c r="G389" s="20"/>
    </row>
    <row r="390" spans="1:7" ht="23.25" customHeight="1">
      <c r="A390" s="82" t="s">
        <v>9</v>
      </c>
      <c r="B390" s="91"/>
      <c r="C390" s="84">
        <v>35</v>
      </c>
      <c r="D390" s="84">
        <v>0</v>
      </c>
      <c r="E390" s="85">
        <f t="shared" si="84"/>
        <v>35</v>
      </c>
      <c r="F390" s="25">
        <f t="shared" si="82"/>
        <v>0</v>
      </c>
      <c r="G390" s="20"/>
    </row>
    <row r="391" spans="1:7" ht="88.5" customHeight="1">
      <c r="A391" s="92" t="s">
        <v>234</v>
      </c>
      <c r="B391" s="35" t="s">
        <v>48</v>
      </c>
      <c r="C391" s="30">
        <f>C394+C395+C396</f>
        <v>214680.05983000001</v>
      </c>
      <c r="D391" s="30">
        <f>D394+D395+D396</f>
        <v>46041.224999999999</v>
      </c>
      <c r="E391" s="19">
        <f t="shared" si="84"/>
        <v>168638.83483000001</v>
      </c>
      <c r="F391" s="25">
        <f t="shared" si="82"/>
        <v>21.4</v>
      </c>
      <c r="G391" s="33"/>
    </row>
    <row r="392" spans="1:7" ht="102" customHeight="1">
      <c r="A392" s="90" t="s">
        <v>236</v>
      </c>
      <c r="B392" s="91" t="s">
        <v>235</v>
      </c>
      <c r="C392" s="30">
        <f>C393</f>
        <v>214680.05983000001</v>
      </c>
      <c r="D392" s="30">
        <v>46041.224999999999</v>
      </c>
      <c r="E392" s="19">
        <f t="shared" si="84"/>
        <v>168638.83483000001</v>
      </c>
      <c r="F392" s="25"/>
      <c r="G392" s="33"/>
    </row>
    <row r="393" spans="1:7" ht="27" customHeight="1">
      <c r="A393" s="90" t="s">
        <v>238</v>
      </c>
      <c r="B393" s="91" t="s">
        <v>237</v>
      </c>
      <c r="C393" s="30">
        <f>C394+C395+C396</f>
        <v>214680.05983000001</v>
      </c>
      <c r="D393" s="30">
        <f>D394+D395+D396</f>
        <v>46041.224999999999</v>
      </c>
      <c r="E393" s="19">
        <f>C393-D393</f>
        <v>168638.83483000001</v>
      </c>
      <c r="F393" s="25"/>
      <c r="G393" s="33"/>
    </row>
    <row r="394" spans="1:7" ht="29.25" customHeight="1">
      <c r="A394" s="21" t="s">
        <v>7</v>
      </c>
      <c r="B394" s="35"/>
      <c r="C394" s="30">
        <v>6053.9709999999995</v>
      </c>
      <c r="D394" s="30">
        <v>678.15854000000002</v>
      </c>
      <c r="E394" s="19">
        <f t="shared" si="84"/>
        <v>5375.8124600000001</v>
      </c>
      <c r="F394" s="25">
        <f t="shared" si="82"/>
        <v>11.2</v>
      </c>
      <c r="G394" s="33"/>
    </row>
    <row r="395" spans="1:7" ht="22.5" customHeight="1">
      <c r="A395" s="21" t="s">
        <v>8</v>
      </c>
      <c r="B395" s="35"/>
      <c r="C395" s="30">
        <v>68124.415210000006</v>
      </c>
      <c r="D395" s="30">
        <v>14785.82322</v>
      </c>
      <c r="E395" s="19">
        <f t="shared" si="84"/>
        <v>53338.591990000001</v>
      </c>
      <c r="F395" s="25">
        <f t="shared" si="82"/>
        <v>21.7</v>
      </c>
      <c r="G395" s="33"/>
    </row>
    <row r="396" spans="1:7" ht="22.5" customHeight="1">
      <c r="A396" s="21" t="s">
        <v>9</v>
      </c>
      <c r="B396" s="35"/>
      <c r="C396" s="30">
        <v>140501.67361999999</v>
      </c>
      <c r="D396" s="30">
        <v>30577.24324</v>
      </c>
      <c r="E396" s="19">
        <f t="shared" si="84"/>
        <v>109924.43038000001</v>
      </c>
      <c r="F396" s="25">
        <f t="shared" si="82"/>
        <v>21.8</v>
      </c>
      <c r="G396" s="33"/>
    </row>
    <row r="397" spans="1:7" s="1" customFormat="1" ht="21" customHeight="1">
      <c r="A397" s="59" t="s">
        <v>49</v>
      </c>
      <c r="B397" s="60"/>
      <c r="C397" s="61">
        <f>C9+C46+C93+C106+C135+C165+C195+C220+C233+C275+C284+C301+C323+C336+C345+C354+C363+C382+C391</f>
        <v>2797515.5471800002</v>
      </c>
      <c r="D397" s="61">
        <f>D9+D46+D93+D106+D135+D165+D195+D220+D233+D275+D284+D301+D323+D336+D345+D354+D363+D382+D391</f>
        <v>499406.30478000001</v>
      </c>
      <c r="E397" s="19">
        <f t="shared" si="84"/>
        <v>2298109.2423999999</v>
      </c>
      <c r="F397" s="25">
        <f t="shared" si="82"/>
        <v>17.899999999999999</v>
      </c>
      <c r="G397" s="31"/>
    </row>
    <row r="398" spans="1:7" s="1" customFormat="1" ht="29.25" customHeight="1">
      <c r="A398" s="21" t="s">
        <v>50</v>
      </c>
      <c r="B398" s="62"/>
      <c r="C398" s="63">
        <v>0</v>
      </c>
      <c r="D398" s="63">
        <v>0</v>
      </c>
      <c r="E398" s="19">
        <v>0</v>
      </c>
      <c r="F398" s="25">
        <v>0</v>
      </c>
      <c r="G398" s="31" t="s">
        <v>51</v>
      </c>
    </row>
    <row r="399" spans="1:7" s="1" customFormat="1" ht="24" customHeight="1">
      <c r="A399" s="21" t="s">
        <v>18</v>
      </c>
      <c r="B399" s="62"/>
      <c r="C399" s="63">
        <f>C10+C47+C94+C107+C136+C167+C196+C221+C234+C285+C302+C324+C337+C346+C355+C276+C364+C388+C394</f>
        <v>175703.06531000001</v>
      </c>
      <c r="D399" s="63">
        <f>D10+D47+D94+D107+D136+D167+D196+D221+D234+D285+D302+D324+D337+D346+D355+D276+D364+D388+D394</f>
        <v>68127.767000000007</v>
      </c>
      <c r="E399" s="19">
        <f t="shared" si="84"/>
        <v>107575.29831</v>
      </c>
      <c r="F399" s="25">
        <f t="shared" si="82"/>
        <v>38.799999999999997</v>
      </c>
      <c r="G399" s="31"/>
    </row>
    <row r="400" spans="1:7" s="1" customFormat="1" ht="24" customHeight="1">
      <c r="A400" s="21" t="s">
        <v>8</v>
      </c>
      <c r="B400" s="62"/>
      <c r="C400" s="63">
        <f>C11+C48+C95+C108+C137+C168+C197+C222+C235+C277+C286+C303+C325+C338+C347+C356+C365+C389+C395</f>
        <v>1099713.6632900001</v>
      </c>
      <c r="D400" s="63">
        <f>D11+D48+D95+D108+D137+D168+D197+D222+D235+D277+D286+D303+D325+D338+D347+D356+D365+D389+D395</f>
        <v>161693.35350999999</v>
      </c>
      <c r="E400" s="19">
        <f t="shared" si="84"/>
        <v>938020.30978000001</v>
      </c>
      <c r="F400" s="25">
        <f t="shared" si="82"/>
        <v>14.7</v>
      </c>
      <c r="G400" s="31"/>
    </row>
    <row r="401" spans="1:7" s="1" customFormat="1" ht="24" customHeight="1">
      <c r="A401" s="64" t="s">
        <v>9</v>
      </c>
      <c r="B401" s="65"/>
      <c r="C401" s="66">
        <f>C12+C49+C96+C109+C138+C169+C198+C223+C236+C278+C287+C304+C326+C339+C348+C357+C366+C390+C396</f>
        <v>1522098.81858</v>
      </c>
      <c r="D401" s="66">
        <f>D12+D49+D96+D109+D138+D169+D198+D223+D236+D278+D287+D304+D326+D339+D348+D357+D366+D390+D396</f>
        <v>269585.18427000003</v>
      </c>
      <c r="E401" s="67">
        <f t="shared" si="84"/>
        <v>1252513.6343100001</v>
      </c>
      <c r="F401" s="25">
        <f t="shared" si="82"/>
        <v>17.7</v>
      </c>
      <c r="G401" s="31"/>
    </row>
    <row r="402" spans="1:7">
      <c r="C402" s="37"/>
      <c r="D402" s="37"/>
      <c r="E402" s="38"/>
    </row>
    <row r="403" spans="1:7" ht="19.5" customHeight="1">
      <c r="A403" s="3" t="s">
        <v>52</v>
      </c>
      <c r="B403" s="39"/>
      <c r="C403" s="40">
        <f>C398+C399+C400+C401</f>
        <v>2797515.5471800002</v>
      </c>
      <c r="D403" s="40">
        <f>D398+D399+D400+D401</f>
        <v>499406.30478000001</v>
      </c>
      <c r="E403" s="38"/>
    </row>
    <row r="404" spans="1:7" ht="24" customHeight="1">
      <c r="A404" s="3" t="s">
        <v>53</v>
      </c>
      <c r="C404" s="40">
        <f>C398+C399+C400</f>
        <v>1275416.7286</v>
      </c>
      <c r="D404" s="40">
        <f>D398+D399+D400</f>
        <v>229821.12051000001</v>
      </c>
      <c r="E404" s="38"/>
    </row>
    <row r="405" spans="1:7">
      <c r="C405" s="40"/>
      <c r="D405" s="40"/>
      <c r="E405" s="38"/>
    </row>
    <row r="406" spans="1:7">
      <c r="A406" s="3" t="s">
        <v>54</v>
      </c>
      <c r="C406" s="40">
        <f>C397-C391</f>
        <v>2582835.4873500001</v>
      </c>
      <c r="D406" s="40">
        <f>D397-D391</f>
        <v>453365.07977999997</v>
      </c>
      <c r="E406" s="38"/>
    </row>
    <row r="407" spans="1:7" ht="12.75" customHeight="1">
      <c r="C407" s="41"/>
      <c r="E407" s="38"/>
    </row>
    <row r="408" spans="1:7" ht="1.5" hidden="1" customHeight="1">
      <c r="C408" s="41"/>
      <c r="E408" s="38"/>
    </row>
    <row r="409" spans="1:7">
      <c r="C409" s="41"/>
      <c r="E409" s="38"/>
    </row>
    <row r="410" spans="1:7">
      <c r="C410" s="41"/>
      <c r="E410" s="38"/>
    </row>
    <row r="411" spans="1:7">
      <c r="C411" s="41"/>
      <c r="E411" s="38"/>
    </row>
    <row r="412" spans="1:7">
      <c r="C412" s="41"/>
      <c r="E412" s="38"/>
    </row>
    <row r="413" spans="1:7">
      <c r="C413" s="41"/>
      <c r="E413" s="38"/>
    </row>
    <row r="414" spans="1:7">
      <c r="C414" s="41"/>
      <c r="E414" s="38"/>
    </row>
    <row r="415" spans="1:7">
      <c r="C415" s="41"/>
      <c r="E415" s="38"/>
    </row>
    <row r="416" spans="1:7">
      <c r="E416" s="38"/>
    </row>
    <row r="417" spans="5:5">
      <c r="E417" s="38"/>
    </row>
    <row r="418" spans="5:5">
      <c r="E418" s="38"/>
    </row>
    <row r="419" spans="5:5">
      <c r="E419" s="38"/>
    </row>
    <row r="420" spans="5:5">
      <c r="E420" s="38"/>
    </row>
    <row r="421" spans="5:5">
      <c r="E421" s="38"/>
    </row>
    <row r="422" spans="5:5">
      <c r="E422" s="38"/>
    </row>
    <row r="423" spans="5:5">
      <c r="E423" s="38"/>
    </row>
    <row r="424" spans="5:5">
      <c r="E424" s="38"/>
    </row>
    <row r="425" spans="5:5">
      <c r="E425" s="38"/>
    </row>
    <row r="426" spans="5:5">
      <c r="E426" s="38"/>
    </row>
    <row r="427" spans="5:5">
      <c r="E427" s="38"/>
    </row>
    <row r="428" spans="5:5">
      <c r="E428" s="38"/>
    </row>
    <row r="429" spans="5:5">
      <c r="E429" s="38"/>
    </row>
    <row r="430" spans="5:5">
      <c r="E430" s="38"/>
    </row>
    <row r="431" spans="5:5">
      <c r="E431" s="38"/>
    </row>
    <row r="432" spans="5:5">
      <c r="E432" s="38"/>
    </row>
    <row r="433" spans="5:5">
      <c r="E433" s="38"/>
    </row>
  </sheetData>
  <mergeCells count="6">
    <mergeCell ref="A6:F6"/>
    <mergeCell ref="C1:D1"/>
    <mergeCell ref="C2:D2"/>
    <mergeCell ref="C3:D3"/>
    <mergeCell ref="C4:D4"/>
    <mergeCell ref="A5:F5"/>
  </mergeCells>
  <pageMargins left="0.59055118110236227" right="0" top="0.43307086614173229" bottom="0" header="0" footer="0"/>
  <pageSetup paperSize="9" scale="76" firstPageNumber="4294967295" fitToHeight="0" orientation="portrait" cellComments="asDisplayed" useFirstPageNumber="1" r:id="rId1"/>
  <headerFooter differentFirst="1"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01.10.2024</vt:lpstr>
      <vt:lpstr>'01.10.2024'!Заголовки_для_печати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Зверева Ирина Викторовна</dc:creator>
  <cp:lastModifiedBy>Бадеева Ирина Борисовна</cp:lastModifiedBy>
  <cp:lastPrinted>2024-04-18T09:56:08Z</cp:lastPrinted>
  <dcterms:created xsi:type="dcterms:W3CDTF">2014-10-06T23:30:00Z</dcterms:created>
  <dcterms:modified xsi:type="dcterms:W3CDTF">2025-05-26T01:31:07Z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6006078230734D5AA2C6FA8102DD548C_12</vt:lpwstr>
  </property>
  <property fmtid="{D5CDD505-2E9C-101B-9397-08002B2CF9AE}" pid="3" name="KSOProductBuildVer">
    <vt:lpwstr>1049-12.2.0.13266</vt:lpwstr>
  </property>
</Properties>
</file>