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ЕРЕВАЛ\"/>
    </mc:Choice>
  </mc:AlternateContent>
  <bookViews>
    <workbookView xWindow="0" yWindow="0" windowWidth="28800" windowHeight="12000"/>
  </bookViews>
  <sheets>
    <sheet name="01.10.2024" sheetId="7" r:id="rId1"/>
  </sheets>
  <definedNames>
    <definedName name="_xlnm._FilterDatabase" localSheetId="0" hidden="1">'01.10.2024'!$A$8:$D$282</definedName>
    <definedName name="_xlnm.Print_Titles" localSheetId="0">'01.10.2024'!$8:$8</definedName>
    <definedName name="_xlnm.Sheet_Title" localSheetId="0">"Документ"</definedName>
  </definedNames>
  <calcPr calcId="162913" fullPrecision="0"/>
</workbook>
</file>

<file path=xl/calcChain.xml><?xml version="1.0" encoding="utf-8"?>
<calcChain xmlns="http://schemas.openxmlformats.org/spreadsheetml/2006/main">
  <c r="F171" i="7" l="1"/>
  <c r="C63" i="7" l="1"/>
  <c r="C65" i="7"/>
  <c r="D275" i="7" l="1"/>
  <c r="C20" i="7" l="1"/>
  <c r="D14" i="7"/>
  <c r="C14" i="7"/>
  <c r="C13" i="7" s="1"/>
  <c r="C12" i="7"/>
  <c r="C110" i="7" l="1"/>
  <c r="C109" i="7"/>
  <c r="C108" i="7"/>
  <c r="C256" i="7"/>
  <c r="C255" i="7"/>
  <c r="C254" i="7"/>
  <c r="C257" i="7"/>
  <c r="D63" i="7"/>
  <c r="C221" i="7"/>
  <c r="C11" i="7"/>
  <c r="C10" i="7"/>
  <c r="C279" i="7"/>
  <c r="C275" i="7"/>
  <c r="C274" i="7" s="1"/>
  <c r="D256" i="7"/>
  <c r="D255" i="7"/>
  <c r="D254" i="7"/>
  <c r="D257" i="7"/>
  <c r="F258" i="7"/>
  <c r="F259" i="7"/>
  <c r="F260" i="7"/>
  <c r="E257" i="7" l="1"/>
  <c r="C162" i="7"/>
  <c r="C173" i="7"/>
  <c r="D64" i="7" l="1"/>
  <c r="C72" i="7"/>
  <c r="C64" i="7" s="1"/>
  <c r="C62" i="7" s="1"/>
  <c r="D65" i="7" l="1"/>
  <c r="D38" i="7"/>
  <c r="D52" i="7" l="1"/>
  <c r="C52" i="7"/>
  <c r="C50" i="7" s="1"/>
  <c r="F20" i="7"/>
  <c r="F126" i="7"/>
  <c r="F127" i="7"/>
  <c r="F129" i="7"/>
  <c r="F134" i="7"/>
  <c r="F135" i="7"/>
  <c r="F143" i="7"/>
  <c r="F147" i="7"/>
  <c r="F151" i="7"/>
  <c r="F155" i="7"/>
  <c r="F159" i="7"/>
  <c r="F166" i="7"/>
  <c r="F177" i="7"/>
  <c r="F178" i="7"/>
  <c r="F179" i="7"/>
  <c r="F183" i="7"/>
  <c r="F187" i="7"/>
  <c r="F189" i="7"/>
  <c r="F190" i="7"/>
  <c r="F191" i="7"/>
  <c r="F195" i="7"/>
  <c r="F199" i="7"/>
  <c r="F207" i="7"/>
  <c r="F211" i="7"/>
  <c r="F215" i="7"/>
  <c r="F218" i="7"/>
  <c r="F219" i="7"/>
  <c r="F226" i="7"/>
  <c r="F227" i="7"/>
  <c r="F239" i="7"/>
  <c r="F243" i="7"/>
  <c r="F247" i="7"/>
  <c r="F252" i="7"/>
  <c r="F262" i="7"/>
  <c r="F263" i="7"/>
  <c r="F264" i="7"/>
  <c r="F267" i="7"/>
  <c r="F268" i="7"/>
  <c r="F273" i="7"/>
  <c r="F275" i="7"/>
  <c r="F276" i="7"/>
  <c r="F277" i="7"/>
  <c r="F17" i="7"/>
  <c r="F21" i="7"/>
  <c r="F25" i="7"/>
  <c r="F29" i="7"/>
  <c r="F36" i="7"/>
  <c r="F37" i="7"/>
  <c r="F39" i="7"/>
  <c r="F40" i="7"/>
  <c r="F41" i="7"/>
  <c r="F43" i="7"/>
  <c r="F44" i="7"/>
  <c r="F48" i="7"/>
  <c r="F49" i="7"/>
  <c r="F53" i="7"/>
  <c r="F56" i="7"/>
  <c r="F60" i="7"/>
  <c r="F61" i="7"/>
  <c r="F69" i="7"/>
  <c r="F71" i="7"/>
  <c r="F72" i="7"/>
  <c r="F73" i="7"/>
  <c r="F77" i="7"/>
  <c r="F81" i="7"/>
  <c r="F85" i="7"/>
  <c r="F87" i="7"/>
  <c r="F88" i="7"/>
  <c r="F89" i="7"/>
  <c r="F96" i="7"/>
  <c r="F97" i="7"/>
  <c r="F99" i="7"/>
  <c r="F100" i="7"/>
  <c r="F101" i="7"/>
  <c r="F103" i="7"/>
  <c r="F104" i="7"/>
  <c r="F105" i="7"/>
  <c r="F107" i="7"/>
  <c r="F114" i="7"/>
  <c r="F116" i="7"/>
  <c r="F119" i="7"/>
  <c r="F121" i="7"/>
  <c r="F122" i="7"/>
  <c r="F123" i="7"/>
  <c r="D139" i="7"/>
  <c r="F52" i="7" l="1"/>
  <c r="F130" i="7"/>
  <c r="C203" i="7"/>
  <c r="F231" i="7"/>
  <c r="F235" i="7"/>
  <c r="C18" i="7" l="1"/>
  <c r="D10" i="7"/>
  <c r="C9" i="7" l="1"/>
  <c r="D165" i="7" l="1"/>
  <c r="C165" i="7"/>
  <c r="F175" i="7"/>
  <c r="C161" i="7" l="1"/>
  <c r="C164" i="7"/>
  <c r="F174" i="7"/>
  <c r="D162" i="7"/>
  <c r="F167" i="7"/>
  <c r="D163" i="7"/>
  <c r="C163" i="7"/>
  <c r="F163" i="7" l="1"/>
  <c r="F65" i="7"/>
  <c r="D201" i="7"/>
  <c r="D202" i="7"/>
  <c r="D203" i="7"/>
  <c r="F203" i="7" s="1"/>
  <c r="C201" i="7"/>
  <c r="C202" i="7"/>
  <c r="E219" i="7"/>
  <c r="E218" i="7"/>
  <c r="E217" i="7"/>
  <c r="D216" i="7"/>
  <c r="C216" i="7"/>
  <c r="D108" i="7"/>
  <c r="D109" i="7"/>
  <c r="D110" i="7"/>
  <c r="E127" i="7"/>
  <c r="E126" i="7"/>
  <c r="E125" i="7"/>
  <c r="D124" i="7"/>
  <c r="C124" i="7"/>
  <c r="E123" i="7"/>
  <c r="F202" i="7" l="1"/>
  <c r="F216" i="7"/>
  <c r="F124" i="7"/>
  <c r="E124" i="7"/>
  <c r="F110" i="7"/>
  <c r="F109" i="7"/>
  <c r="F108" i="7"/>
  <c r="E216" i="7"/>
  <c r="F173" i="7" l="1"/>
  <c r="D161" i="7"/>
  <c r="D172" i="7"/>
  <c r="F161" i="7" l="1"/>
  <c r="D160" i="7"/>
  <c r="D13" i="7" l="1"/>
  <c r="F14" i="7"/>
  <c r="F162" i="7"/>
  <c r="C160" i="7"/>
  <c r="F160" i="7" s="1"/>
  <c r="D279" i="7"/>
  <c r="E279" i="7" s="1"/>
  <c r="E277" i="7"/>
  <c r="E276" i="7"/>
  <c r="E275" i="7"/>
  <c r="D274" i="7"/>
  <c r="E273" i="7"/>
  <c r="E272" i="7"/>
  <c r="E271" i="7"/>
  <c r="D270" i="7"/>
  <c r="C270" i="7"/>
  <c r="C269" i="7" s="1"/>
  <c r="E268" i="7"/>
  <c r="E267" i="7"/>
  <c r="E266" i="7"/>
  <c r="D265" i="7"/>
  <c r="C265" i="7"/>
  <c r="E264" i="7"/>
  <c r="E263" i="7"/>
  <c r="E262" i="7"/>
  <c r="D261" i="7"/>
  <c r="C261" i="7"/>
  <c r="E252" i="7"/>
  <c r="E251" i="7"/>
  <c r="E250" i="7"/>
  <c r="D249" i="7"/>
  <c r="C249" i="7"/>
  <c r="C248" i="7" s="1"/>
  <c r="E247" i="7"/>
  <c r="E246" i="7"/>
  <c r="E245" i="7"/>
  <c r="D244" i="7"/>
  <c r="C244" i="7"/>
  <c r="E243" i="7"/>
  <c r="E242" i="7"/>
  <c r="E241" i="7"/>
  <c r="D240" i="7"/>
  <c r="C240" i="7"/>
  <c r="E239" i="7"/>
  <c r="E238" i="7"/>
  <c r="E237" i="7"/>
  <c r="D236" i="7"/>
  <c r="C236" i="7"/>
  <c r="E235" i="7"/>
  <c r="E234" i="7"/>
  <c r="E233" i="7"/>
  <c r="D232" i="7"/>
  <c r="C232" i="7"/>
  <c r="E231" i="7"/>
  <c r="E230" i="7"/>
  <c r="E229" i="7"/>
  <c r="D228" i="7"/>
  <c r="C228" i="7"/>
  <c r="E227" i="7"/>
  <c r="E226" i="7"/>
  <c r="E225" i="7"/>
  <c r="D224" i="7"/>
  <c r="C224" i="7"/>
  <c r="D223" i="7"/>
  <c r="C223" i="7"/>
  <c r="D222" i="7"/>
  <c r="C222" i="7"/>
  <c r="D221" i="7"/>
  <c r="E215" i="7"/>
  <c r="E214" i="7"/>
  <c r="E213" i="7"/>
  <c r="D212" i="7"/>
  <c r="C212" i="7"/>
  <c r="E211" i="7"/>
  <c r="E210" i="7"/>
  <c r="E209" i="7"/>
  <c r="D208" i="7"/>
  <c r="C208" i="7"/>
  <c r="E207" i="7"/>
  <c r="E206" i="7"/>
  <c r="E205" i="7"/>
  <c r="D204" i="7"/>
  <c r="C204" i="7"/>
  <c r="E199" i="7"/>
  <c r="E198" i="7"/>
  <c r="E197" i="7"/>
  <c r="D196" i="7"/>
  <c r="C196" i="7"/>
  <c r="E195" i="7"/>
  <c r="E194" i="7"/>
  <c r="E193" i="7"/>
  <c r="D192" i="7"/>
  <c r="C192" i="7"/>
  <c r="E191" i="7"/>
  <c r="E190" i="7"/>
  <c r="E189" i="7"/>
  <c r="D188" i="7"/>
  <c r="C188" i="7"/>
  <c r="E187" i="7"/>
  <c r="E186" i="7"/>
  <c r="E185" i="7"/>
  <c r="D184" i="7"/>
  <c r="C184" i="7"/>
  <c r="E183" i="7"/>
  <c r="E182" i="7"/>
  <c r="E181" i="7"/>
  <c r="D180" i="7"/>
  <c r="C180" i="7"/>
  <c r="E179" i="7"/>
  <c r="E178" i="7"/>
  <c r="E177" i="7"/>
  <c r="D176" i="7"/>
  <c r="C176" i="7"/>
  <c r="E175" i="7"/>
  <c r="E174" i="7"/>
  <c r="E161" i="7"/>
  <c r="E171" i="7"/>
  <c r="E170" i="7"/>
  <c r="E169" i="7"/>
  <c r="D168" i="7"/>
  <c r="C168" i="7"/>
  <c r="E167" i="7"/>
  <c r="E166" i="7"/>
  <c r="E165" i="7"/>
  <c r="D164" i="7"/>
  <c r="E162" i="7"/>
  <c r="E159" i="7"/>
  <c r="E158" i="7"/>
  <c r="E157" i="7"/>
  <c r="D156" i="7"/>
  <c r="C156" i="7"/>
  <c r="E155" i="7"/>
  <c r="E154" i="7"/>
  <c r="E153" i="7"/>
  <c r="D152" i="7"/>
  <c r="C152" i="7"/>
  <c r="E151" i="7"/>
  <c r="E150" i="7"/>
  <c r="E149" i="7"/>
  <c r="D148" i="7"/>
  <c r="C148" i="7"/>
  <c r="E147" i="7"/>
  <c r="E146" i="7"/>
  <c r="E145" i="7"/>
  <c r="D144" i="7"/>
  <c r="C144" i="7"/>
  <c r="E143" i="7"/>
  <c r="E142" i="7"/>
  <c r="E141" i="7"/>
  <c r="D140" i="7"/>
  <c r="C140" i="7"/>
  <c r="C139" i="7"/>
  <c r="F139" i="7" s="1"/>
  <c r="D138" i="7"/>
  <c r="C138" i="7"/>
  <c r="D137" i="7"/>
  <c r="C137" i="7"/>
  <c r="E135" i="7"/>
  <c r="E134" i="7"/>
  <c r="E133" i="7"/>
  <c r="D132" i="7"/>
  <c r="C132" i="7"/>
  <c r="E131" i="7"/>
  <c r="E130" i="7"/>
  <c r="E129" i="7"/>
  <c r="D128" i="7"/>
  <c r="C128" i="7"/>
  <c r="E122" i="7"/>
  <c r="E121" i="7"/>
  <c r="D120" i="7"/>
  <c r="C120" i="7"/>
  <c r="E119" i="7"/>
  <c r="E118" i="7"/>
  <c r="E117" i="7"/>
  <c r="E116" i="7"/>
  <c r="D115" i="7"/>
  <c r="C115" i="7"/>
  <c r="E114" i="7"/>
  <c r="E113" i="7"/>
  <c r="E112" i="7"/>
  <c r="D111" i="7"/>
  <c r="C111" i="7"/>
  <c r="E105" i="7"/>
  <c r="E104" i="7"/>
  <c r="E103" i="7"/>
  <c r="D102" i="7"/>
  <c r="C102" i="7"/>
  <c r="E101" i="7"/>
  <c r="E100" i="7"/>
  <c r="E99" i="7"/>
  <c r="D98" i="7"/>
  <c r="C98" i="7"/>
  <c r="E97" i="7"/>
  <c r="E93" i="7" s="1"/>
  <c r="C92" i="7"/>
  <c r="D95" i="7"/>
  <c r="D91" i="7" s="1"/>
  <c r="C95" i="7"/>
  <c r="D93" i="7"/>
  <c r="C93" i="7"/>
  <c r="D92" i="7"/>
  <c r="E89" i="7"/>
  <c r="E88" i="7"/>
  <c r="E87" i="7"/>
  <c r="D86" i="7"/>
  <c r="C86" i="7"/>
  <c r="E85" i="7"/>
  <c r="E84" i="7"/>
  <c r="E83" i="7"/>
  <c r="D82" i="7"/>
  <c r="C82" i="7"/>
  <c r="E81" i="7"/>
  <c r="E80" i="7"/>
  <c r="E79" i="7"/>
  <c r="D78" i="7"/>
  <c r="C78" i="7"/>
  <c r="E77" i="7"/>
  <c r="E76" i="7"/>
  <c r="E75" i="7"/>
  <c r="D74" i="7"/>
  <c r="C74" i="7"/>
  <c r="E73" i="7"/>
  <c r="E72" i="7"/>
  <c r="E71" i="7"/>
  <c r="D70" i="7"/>
  <c r="C70" i="7"/>
  <c r="E69" i="7"/>
  <c r="E68" i="7"/>
  <c r="E67" i="7"/>
  <c r="D66" i="7"/>
  <c r="C66" i="7"/>
  <c r="E65" i="7"/>
  <c r="D62" i="7"/>
  <c r="E61" i="7"/>
  <c r="E60" i="7"/>
  <c r="E59" i="7"/>
  <c r="D58" i="7"/>
  <c r="C58" i="7"/>
  <c r="E57" i="7"/>
  <c r="E56" i="7"/>
  <c r="E55" i="7"/>
  <c r="D54" i="7"/>
  <c r="E53" i="7"/>
  <c r="E52" i="7"/>
  <c r="E51" i="7"/>
  <c r="D50" i="7"/>
  <c r="E49" i="7"/>
  <c r="E48" i="7"/>
  <c r="E47" i="7"/>
  <c r="D46" i="7"/>
  <c r="C46" i="7"/>
  <c r="E45" i="7"/>
  <c r="E44" i="7"/>
  <c r="E43" i="7"/>
  <c r="D42" i="7"/>
  <c r="C42" i="7"/>
  <c r="E41" i="7"/>
  <c r="D32" i="7"/>
  <c r="C38" i="7"/>
  <c r="E39" i="7"/>
  <c r="E37" i="7"/>
  <c r="E36" i="7"/>
  <c r="E35" i="7"/>
  <c r="D34" i="7"/>
  <c r="C34" i="7"/>
  <c r="D33" i="7"/>
  <c r="C33" i="7"/>
  <c r="C32" i="7"/>
  <c r="C281" i="7" s="1"/>
  <c r="D31" i="7"/>
  <c r="C31" i="7"/>
  <c r="E29" i="7"/>
  <c r="E28" i="7"/>
  <c r="E27" i="7"/>
  <c r="D26" i="7"/>
  <c r="C26" i="7"/>
  <c r="E25" i="7"/>
  <c r="E24" i="7"/>
  <c r="E23" i="7"/>
  <c r="D22" i="7"/>
  <c r="C22" i="7"/>
  <c r="E21" i="7"/>
  <c r="E20" i="7"/>
  <c r="E19" i="7"/>
  <c r="D18" i="7"/>
  <c r="F18" i="7" s="1"/>
  <c r="E17" i="7"/>
  <c r="E16" i="7"/>
  <c r="E15" i="7"/>
  <c r="D12" i="7"/>
  <c r="F12" i="7" s="1"/>
  <c r="D11" i="7"/>
  <c r="F11" i="7" s="1"/>
  <c r="F184" i="7" l="1"/>
  <c r="F236" i="7"/>
  <c r="C282" i="7"/>
  <c r="F192" i="7"/>
  <c r="F144" i="7"/>
  <c r="F54" i="7"/>
  <c r="E137" i="7"/>
  <c r="F168" i="7"/>
  <c r="F188" i="7"/>
  <c r="F86" i="7"/>
  <c r="F98" i="7"/>
  <c r="F204" i="7"/>
  <c r="F228" i="7"/>
  <c r="F102" i="7"/>
  <c r="F132" i="7"/>
  <c r="F120" i="7"/>
  <c r="F212" i="7"/>
  <c r="F180" i="7"/>
  <c r="F265" i="7"/>
  <c r="F115" i="7"/>
  <c r="F92" i="7"/>
  <c r="F140" i="7"/>
  <c r="F222" i="7"/>
  <c r="F208" i="7"/>
  <c r="F270" i="7"/>
  <c r="F22" i="7"/>
  <c r="C91" i="7"/>
  <c r="C280" i="7" s="1"/>
  <c r="C94" i="7"/>
  <c r="F152" i="7"/>
  <c r="F176" i="7"/>
  <c r="F13" i="7"/>
  <c r="E13" i="7"/>
  <c r="F274" i="7"/>
  <c r="F232" i="7"/>
  <c r="F223" i="7"/>
  <c r="F256" i="7"/>
  <c r="F255" i="7"/>
  <c r="F261" i="7"/>
  <c r="F224" i="7"/>
  <c r="F26" i="7"/>
  <c r="F148" i="7"/>
  <c r="F58" i="7"/>
  <c r="F74" i="7"/>
  <c r="F78" i="7"/>
  <c r="F82" i="7"/>
  <c r="F156" i="7"/>
  <c r="F196" i="7"/>
  <c r="F240" i="7"/>
  <c r="F244" i="7"/>
  <c r="D248" i="7"/>
  <c r="F248" i="7" s="1"/>
  <c r="F249" i="7"/>
  <c r="F31" i="7"/>
  <c r="F32" i="7"/>
  <c r="F34" i="7"/>
  <c r="F42" i="7"/>
  <c r="F254" i="7"/>
  <c r="D280" i="7"/>
  <c r="F46" i="7"/>
  <c r="F33" i="7"/>
  <c r="F50" i="7"/>
  <c r="F164" i="7"/>
  <c r="D281" i="7"/>
  <c r="F66" i="7"/>
  <c r="F70" i="7"/>
  <c r="E64" i="7"/>
  <c r="F64" i="7"/>
  <c r="F63" i="7"/>
  <c r="F93" i="7"/>
  <c r="F111" i="7"/>
  <c r="F128" i="7"/>
  <c r="D282" i="7"/>
  <c r="E224" i="7"/>
  <c r="E98" i="7"/>
  <c r="E86" i="7"/>
  <c r="E184" i="7"/>
  <c r="E138" i="7"/>
  <c r="E208" i="7"/>
  <c r="E221" i="7"/>
  <c r="E115" i="7"/>
  <c r="E201" i="7"/>
  <c r="E156" i="7"/>
  <c r="E63" i="7"/>
  <c r="E10" i="7"/>
  <c r="E102" i="7"/>
  <c r="E132" i="7"/>
  <c r="E202" i="7"/>
  <c r="C253" i="7"/>
  <c r="E26" i="7"/>
  <c r="E74" i="7"/>
  <c r="C172" i="7"/>
  <c r="E204" i="7"/>
  <c r="D269" i="7"/>
  <c r="E11" i="7"/>
  <c r="E128" i="7"/>
  <c r="D136" i="7"/>
  <c r="E173" i="7"/>
  <c r="D200" i="7"/>
  <c r="E14" i="7"/>
  <c r="E62" i="7"/>
  <c r="E78" i="7"/>
  <c r="E96" i="7"/>
  <c r="E92" i="7" s="1"/>
  <c r="D94" i="7"/>
  <c r="D90" i="7"/>
  <c r="E95" i="7"/>
  <c r="E91" i="7" s="1"/>
  <c r="C90" i="7"/>
  <c r="E109" i="7"/>
  <c r="D106" i="7"/>
  <c r="E180" i="7"/>
  <c r="C200" i="7"/>
  <c r="E228" i="7"/>
  <c r="E270" i="7"/>
  <c r="E274" i="7"/>
  <c r="E265" i="7"/>
  <c r="E256" i="7"/>
  <c r="E255" i="7"/>
  <c r="E254" i="7"/>
  <c r="E261" i="7"/>
  <c r="E260" i="7" s="1"/>
  <c r="E259" i="7" s="1"/>
  <c r="E258" i="7" s="1"/>
  <c r="D253" i="7"/>
  <c r="F257" i="7"/>
  <c r="E249" i="7"/>
  <c r="E244" i="7"/>
  <c r="E240" i="7"/>
  <c r="E236" i="7"/>
  <c r="D220" i="7"/>
  <c r="E232" i="7"/>
  <c r="C220" i="7"/>
  <c r="E223" i="7"/>
  <c r="E222" i="7"/>
  <c r="E212" i="7"/>
  <c r="E203" i="7"/>
  <c r="E196" i="7"/>
  <c r="E192" i="7"/>
  <c r="E188" i="7"/>
  <c r="E176" i="7"/>
  <c r="E168" i="7"/>
  <c r="E163" i="7"/>
  <c r="E164" i="7"/>
  <c r="E152" i="7"/>
  <c r="E148" i="7"/>
  <c r="E144" i="7"/>
  <c r="E139" i="7"/>
  <c r="C136" i="7"/>
  <c r="E140" i="7"/>
  <c r="E110" i="7"/>
  <c r="E108" i="7"/>
  <c r="E120" i="7"/>
  <c r="C106" i="7"/>
  <c r="E111" i="7"/>
  <c r="E82" i="7"/>
  <c r="E70" i="7"/>
  <c r="E66" i="7"/>
  <c r="E58" i="7"/>
  <c r="E54" i="7"/>
  <c r="E50" i="7"/>
  <c r="E46" i="7"/>
  <c r="E31" i="7"/>
  <c r="C30" i="7"/>
  <c r="E40" i="7"/>
  <c r="F38" i="7"/>
  <c r="E42" i="7"/>
  <c r="D30" i="7"/>
  <c r="E33" i="7"/>
  <c r="E32" i="7"/>
  <c r="E34" i="7"/>
  <c r="D9" i="7"/>
  <c r="F9" i="7" s="1"/>
  <c r="E12" i="7"/>
  <c r="E22" i="7"/>
  <c r="E18" i="7"/>
  <c r="C284" i="7" l="1"/>
  <c r="C285" i="7"/>
  <c r="E269" i="7"/>
  <c r="F269" i="7"/>
  <c r="E248" i="7"/>
  <c r="F253" i="7"/>
  <c r="F220" i="7"/>
  <c r="F136" i="7"/>
  <c r="F200" i="7"/>
  <c r="D278" i="7"/>
  <c r="D287" i="7" s="1"/>
  <c r="F90" i="7"/>
  <c r="D284" i="7"/>
  <c r="F280" i="7"/>
  <c r="D285" i="7"/>
  <c r="F30" i="7"/>
  <c r="E172" i="7"/>
  <c r="F172" i="7"/>
  <c r="F281" i="7"/>
  <c r="F62" i="7"/>
  <c r="F94" i="7"/>
  <c r="F282" i="7"/>
  <c r="F106" i="7"/>
  <c r="E200" i="7"/>
  <c r="E253" i="7"/>
  <c r="E90" i="7"/>
  <c r="E94" i="7"/>
  <c r="C278" i="7"/>
  <c r="C287" i="7" s="1"/>
  <c r="E220" i="7"/>
  <c r="E160" i="7"/>
  <c r="E136" i="7"/>
  <c r="E106" i="7"/>
  <c r="E280" i="7"/>
  <c r="E30" i="7"/>
  <c r="E38" i="7"/>
  <c r="E281" i="7"/>
  <c r="E282" i="7"/>
  <c r="E9" i="7"/>
  <c r="F278" i="7" l="1"/>
  <c r="E278" i="7"/>
</calcChain>
</file>

<file path=xl/sharedStrings.xml><?xml version="1.0" encoding="utf-8"?>
<sst xmlns="http://schemas.openxmlformats.org/spreadsheetml/2006/main" count="365" uniqueCount="164">
  <si>
    <t>тыс.рублей</t>
  </si>
  <si>
    <t>Наименование</t>
  </si>
  <si>
    <t xml:space="preserve"> целевая статья</t>
  </si>
  <si>
    <t>Исполнено</t>
  </si>
  <si>
    <t>Отклонение</t>
  </si>
  <si>
    <t>%   исполнения</t>
  </si>
  <si>
    <t>01 0 00 00000</t>
  </si>
  <si>
    <t xml:space="preserve">  в том числе                                       федеральный бюджет</t>
  </si>
  <si>
    <t>- бюджет Приморского края</t>
  </si>
  <si>
    <t>- бюджет городского округа</t>
  </si>
  <si>
    <t>01 1 00 00000</t>
  </si>
  <si>
    <t>Региональный проект "Акселерация субъектов малого и среднего предпринимательства"</t>
  </si>
  <si>
    <t>01 1 I5 00000</t>
  </si>
  <si>
    <t>01 2 00 00000</t>
  </si>
  <si>
    <t>01 3 00 00000</t>
  </si>
  <si>
    <t>01 9 00 00000</t>
  </si>
  <si>
    <t>02 0 00 00000</t>
  </si>
  <si>
    <t>Подпрограмма "Развитие системы дошкольного образования в Арсеньевском городском округе"</t>
  </si>
  <si>
    <t>02 1 00 00000</t>
  </si>
  <si>
    <t>Подпрограмма "Развитие системы общего образования Арсеньевского городского округа"</t>
  </si>
  <si>
    <t>02 2 00 00000</t>
  </si>
  <si>
    <t>Региональный проект "Патриотическое воспитание граждан Российской Федерации"</t>
  </si>
  <si>
    <t>02 2 EВ 00000</t>
  </si>
  <si>
    <t xml:space="preserve">Подпрограмма "Развитие  системы дополнительного  образования, отдыха,  оздоровления и занятости детей и подростков  Арсеньевского городского округа" </t>
  </si>
  <si>
    <t>02 3 00 00000</t>
  </si>
  <si>
    <t>02 9 00 0000</t>
  </si>
  <si>
    <t>Региональный проект "Современная школа"</t>
  </si>
  <si>
    <t>02 9 E1 00000</t>
  </si>
  <si>
    <t>03 0 00 00000</t>
  </si>
  <si>
    <t>04 0 00 00000</t>
  </si>
  <si>
    <t xml:space="preserve">Подпрограмма "Содержание территории Арсеньевского городского округа" </t>
  </si>
  <si>
    <t>04 1 00 00000</t>
  </si>
  <si>
    <t>0,000</t>
  </si>
  <si>
    <t xml:space="preserve">Подпрограмма "Содержание территории городских кладбищ" </t>
  </si>
  <si>
    <t>04 2 00 00000</t>
  </si>
  <si>
    <t>Подпрограмма "Озеленение Арсеньевского городского округа</t>
  </si>
  <si>
    <t>04 3 00 00000</t>
  </si>
  <si>
    <t xml:space="preserve">Подпрограмма "Подготовка территории Арсеньевского городского округа к праздничным мероприятиям" </t>
  </si>
  <si>
    <t>04 4 00 00000</t>
  </si>
  <si>
    <t>Подпрограмма "Содержание и развитие системы ливневой канализации Арсеньевского городского округа"</t>
  </si>
  <si>
    <t>04 5 00 00000</t>
  </si>
  <si>
    <t xml:space="preserve">Подпрограмма "Формирование современной городской среды на территории Арсеньевского городского округа" </t>
  </si>
  <si>
    <t>04 6 00 00000</t>
  </si>
  <si>
    <t>- федеральный бюджет</t>
  </si>
  <si>
    <t>05 0 00 00000</t>
  </si>
  <si>
    <t>05 9 00 00000</t>
  </si>
  <si>
    <t>Региональный проект "Культурная среда"</t>
  </si>
  <si>
    <t>05 9 А1 00000</t>
  </si>
  <si>
    <t>Региональный проект "Цифровизация услуг и формирование информационного пространства в сфере культуры"</t>
  </si>
  <si>
    <t>05 9 А3 00000</t>
  </si>
  <si>
    <t>06 0 00 00000</t>
  </si>
  <si>
    <t xml:space="preserve"> в том числе                                              средства фонда</t>
  </si>
  <si>
    <t>06 1 00 00000</t>
  </si>
  <si>
    <t>06 2 00 00000</t>
  </si>
  <si>
    <t>- средства фонда</t>
  </si>
  <si>
    <t>06 3 00 00000</t>
  </si>
  <si>
    <t>06 5 00 00000</t>
  </si>
  <si>
    <t>Мероприятия муниципальной программы "Обеспечение до-ступным жильем и качественными услугами жилищно-коммунального хозяйства населения Арсеньевского город-ского округа" на 2020-2027г.</t>
  </si>
  <si>
    <t>06 9 00 00000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</si>
  <si>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</si>
  <si>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Арсеньевском городском округе"</t>
  </si>
  <si>
    <t>07 1 00 00000</t>
  </si>
  <si>
    <t>Подпрограмма "Пожарная безопасность"</t>
  </si>
  <si>
    <t>07 2 00 00000</t>
  </si>
  <si>
    <t>Подпрограмма "Профилактика правонарушений, терроризма и экстремизма"</t>
  </si>
  <si>
    <t>07 3 00 00000</t>
  </si>
  <si>
    <t>Мероприятия муниципальной программы "Безопасный город"</t>
  </si>
  <si>
    <t>07 9 00 00000</t>
  </si>
  <si>
    <t>08 0 00 00000</t>
  </si>
  <si>
    <t xml:space="preserve">  в том числе                                               федеральный бюджет</t>
  </si>
  <si>
    <t>09 0 00 00000</t>
  </si>
  <si>
    <t>Подпрограмма "Развитие массовой физической культуры и спорта в Арсеньевском городском округе"</t>
  </si>
  <si>
    <t>09 1 00 00000</t>
  </si>
  <si>
    <t xml:space="preserve">  в том числе                                      федеральный бюджет</t>
  </si>
  <si>
    <t>Региональный проект "Спорт-норма жизни"</t>
  </si>
  <si>
    <t>09 1 P5 00000</t>
  </si>
  <si>
    <t>Подпрограмма "Подготовка спортивного резерва  в Арсеньевском городском округе"</t>
  </si>
  <si>
    <t>09 2 00 00000</t>
  </si>
  <si>
    <t>09 2 P5 00000</t>
  </si>
  <si>
    <t>Подпрограмма "Профилактика злоупотребления наркотическими средствами, психотропными веществами и их прекурсорами"</t>
  </si>
  <si>
    <t>09 3 00 00000</t>
  </si>
  <si>
    <t>09 9 00 00000</t>
  </si>
  <si>
    <t>09 9 P5 00000</t>
  </si>
  <si>
    <t>10 0 00 00000</t>
  </si>
  <si>
    <t>11 0 00 00000</t>
  </si>
  <si>
    <t>12 0 00 00000</t>
  </si>
  <si>
    <t>12 1 00 00000</t>
  </si>
  <si>
    <t>12 2 00 00000</t>
  </si>
  <si>
    <t>12 3 00 00000</t>
  </si>
  <si>
    <t>13 0 00 00000</t>
  </si>
  <si>
    <t xml:space="preserve">  в том числе                                      - федеральный бюджет</t>
  </si>
  <si>
    <t>13 1 00 00000</t>
  </si>
  <si>
    <t>13 2 00 00000</t>
  </si>
  <si>
    <t>13 9 00 00000</t>
  </si>
  <si>
    <t>14 0 00 00000</t>
  </si>
  <si>
    <t>15 0 00 00000</t>
  </si>
  <si>
    <t>16 0 00 00000</t>
  </si>
  <si>
    <t>17 0 00 00000</t>
  </si>
  <si>
    <t>Региональный проект "Обеспечение устойчивого сокращения непригодного для проживания жилищного фонда"</t>
  </si>
  <si>
    <t>17 9 F3 00000</t>
  </si>
  <si>
    <t>18 0 00 00000</t>
  </si>
  <si>
    <t>18 1 00 00000</t>
  </si>
  <si>
    <t>Региональный проект "Формирование комфортной городской среды"</t>
  </si>
  <si>
    <t>18 1 F2 00000</t>
  </si>
  <si>
    <t>18 2 00 00000</t>
  </si>
  <si>
    <t>19 0 00 00000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</si>
  <si>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</si>
  <si>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19 9 P4 00000</t>
  </si>
  <si>
    <t>Непрограммные направления деятельности органов местного самоуправления городского округа, учреждений образования, культуры и иных значимых учреждений</t>
  </si>
  <si>
    <t>99 0 00 00000</t>
  </si>
  <si>
    <t>ИТОГО:</t>
  </si>
  <si>
    <t>в том числе:                                                                                                           - средства Фонда</t>
  </si>
  <si>
    <t xml:space="preserve"> </t>
  </si>
  <si>
    <t>ВСЕГО</t>
  </si>
  <si>
    <t>все краевые</t>
  </si>
  <si>
    <t>программные</t>
  </si>
  <si>
    <t xml:space="preserve">Муниципальная программа "Информационное общество" </t>
  </si>
  <si>
    <t>Муниципальная программа "Развитие транспортного комплекса Арсеньевского городского округа"</t>
  </si>
  <si>
    <t xml:space="preserve">Муниципальная программа "Безопасный город" </t>
  </si>
  <si>
    <t xml:space="preserve">Подпрограмма "Обеспечение жилыми помещениями детей-сирот и детей, оставшихся без попечения родителей,  лиц из числа детей-сирот и детей, оставшихся без попечения родителей" </t>
  </si>
  <si>
    <t xml:space="preserve">Муниципальная программа "Экономическое развитие и инновационная экономика в  Арсеньевском городском округе"  </t>
  </si>
  <si>
    <t xml:space="preserve">Подпрограмма "Развитие малого и среднего предпринимательства в Арсеньевском городском округе" </t>
  </si>
  <si>
    <t xml:space="preserve">Подпрограмма "Управление имуществом, находящимся в собственности и в ведении  Арсеньевского городского округа" </t>
  </si>
  <si>
    <t xml:space="preserve">Подпрограмма "Долгосрочное финансовое планирование и организация бюджетного процесса в Арсеньевском городском округе" </t>
  </si>
  <si>
    <t xml:space="preserve">Мероприятия муниципальной программы "Экономическое развитие и инновационная экономика в Арсеньевском городском округе" </t>
  </si>
  <si>
    <t>Муниципальная программа "Развитие  образования Арсеньевского городского округа"</t>
  </si>
  <si>
    <t xml:space="preserve">Мероприятия муниципальной программы "Развитие образования Арсеньевского городского округа" </t>
  </si>
  <si>
    <t xml:space="preserve">Муниципальная программа "Доступная среда" </t>
  </si>
  <si>
    <t xml:space="preserve">Муниципальная программа "Благоустройство Арсеньевского городского округа" </t>
  </si>
  <si>
    <t xml:space="preserve">Муниципальная программа "Развитие культуры Арсеньевского городского округа" </t>
  </si>
  <si>
    <t xml:space="preserve">Мероприятия муниципальной программы "Развитие культуры Арсеньевского городского округа" </t>
  </si>
  <si>
    <t xml:space="preserve">Муниципальная программа "Обеспечение доступным жильем и качественными услугами ЖКХ населения  Арсеньевского городского округа" </t>
  </si>
  <si>
    <t xml:space="preserve">Подпрограмма  "Содержание и ремонт муниципального жилищного фонда" </t>
  </si>
  <si>
    <t xml:space="preserve">Подпрограмма "Чистая вода" на территории Арсеньевского городского округа" </t>
  </si>
  <si>
    <t xml:space="preserve">Подпрограмма "Обеспечение жильем молодых семей Арсеньевского городского округа" </t>
  </si>
  <si>
    <t xml:space="preserve">Муниципальная программа  "Развитие водохозяйственного комплекса в  Арсеньевском городском округе" </t>
  </si>
  <si>
    <t>Муниципальная  программа "Развитие физической культуры и  спорта  в Арсеньевском городском округе"</t>
  </si>
  <si>
    <t>в том числе                                                        федеральный бюджет</t>
  </si>
  <si>
    <t xml:space="preserve">  в том числе                                                     федеральный бюджет</t>
  </si>
  <si>
    <t xml:space="preserve">  в том числе                                          федеральный бюджет</t>
  </si>
  <si>
    <t xml:space="preserve">Мероприятия муниципальной  программы "Развитие физической культуры и  спорта  в Арсеньевском городском округе" </t>
  </si>
  <si>
    <t xml:space="preserve">Муниципальная программа "Материально-техническое обеспечение органов местного самоуправления Арсеньевского городского округа" </t>
  </si>
  <si>
    <t xml:space="preserve">Подпрограмма "Ремонт автомобильных дорог общего пользования Арсеньевского городского округа" </t>
  </si>
  <si>
    <t xml:space="preserve">Подпрограмма "Ремонт дворовых территорий многоквартирных домов и проездов к дворовым территориям многоквартирных домов" </t>
  </si>
  <si>
    <t>Подпрограмма "Повышение безопасности дорожного движения на территории  Арсеньевского городского округа"</t>
  </si>
  <si>
    <t xml:space="preserve">Муниципальная программа "Энергоэффективность и развитие энергетики Арсеньевского городского округа" </t>
  </si>
  <si>
    <t>Подпрограмма "Энергосбережение и повышение энергетической эффективности в Арсеньевском городском округе"</t>
  </si>
  <si>
    <t xml:space="preserve">Мероприятия муниципальной программы "Энергоэффективность и развитие энергетики Арсеньевского городского округа" </t>
  </si>
  <si>
    <t xml:space="preserve">Подпрограмма "Обслуживание уличного освещения Арсеньевского городского округа" </t>
  </si>
  <si>
    <t xml:space="preserve">Муниципальная программа "Противодействие коррупции в органах местного самоуправления Арсеньевского городского округа" </t>
  </si>
  <si>
    <t xml:space="preserve">Муниципальная программа "Развитие муниципальной службы в Арсеньевском городском округе" </t>
  </si>
  <si>
    <t>Муниципальная программа "Развитие внутреннего и въездного туризма на территории Арсеньевского округа "</t>
  </si>
  <si>
    <t xml:space="preserve">Муниципальная программа  "Переселение граждан из аварийного жилищного фонда в Арсеньевском городском округе" </t>
  </si>
  <si>
    <t xml:space="preserve">  в том числе                                               средства фонда</t>
  </si>
  <si>
    <t xml:space="preserve">Муниципальная программа "Формирование современной городской среды городского округа" </t>
  </si>
  <si>
    <t xml:space="preserve">Подпрограмма "Формирование современной городской среды Арсеньевского городского округа" </t>
  </si>
  <si>
    <t xml:space="preserve">Подпрограмма "Благоустройство территорий, детских и спортивных площадок на территории Арсеньевского городского округа" </t>
  </si>
  <si>
    <t>Муниципальная программа "Укрепление общественного здоровья населения Арсеньевского городского округа"</t>
  </si>
  <si>
    <t>06 4 00 00000</t>
  </si>
  <si>
    <t>Подпрограмма "Создание условий для предоставления транспортных услуг населению и организация транспортного обслуживания населения"</t>
  </si>
  <si>
    <t>12 4 00 00000</t>
  </si>
  <si>
    <t>Подпрограмма "Обеспечение земельных участков инженерной инфраструктурой на территории Арсеньевского городского округа"</t>
  </si>
  <si>
    <t>Уточненный бюджет на 01.01.2025 год</t>
  </si>
  <si>
    <t>Реализация муниципальных программ Арсеньевского городского округа 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</si>
</sst>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0"/>
    <numFmt numFmtId="165" formatCode="#\ ##0.00000"/>
    <numFmt numFmtId="166" formatCode="0.0"/>
    <numFmt numFmtId="167" formatCode="#\ ##0.000"/>
    <numFmt numFmtId="168" formatCode="#\ ##0.00000_ "/>
    <numFmt numFmtId="169" formatCode="0.00000"/>
    <numFmt numFmtId="170" formatCode="#,##0.00000"/>
  </numFmts>
  <fonts count="12">
    <font>
      <sz val="10"/>
      <color indexed="8"/>
      <name val="Arial"/>
      <charset val="134"/>
    </font>
    <font>
      <b/>
      <sz val="10"/>
      <color indexed="8"/>
      <name val="Arial"/>
      <charset val="204"/>
    </font>
    <font>
      <sz val="11"/>
      <color indexed="8"/>
      <name val="Arial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3"/>
      <color indexed="8"/>
      <name val="Times New Roman"/>
      <charset val="204"/>
    </font>
    <font>
      <b/>
      <sz val="11"/>
      <name val="Times New Roman"/>
      <charset val="204"/>
    </font>
    <font>
      <b/>
      <sz val="10"/>
      <color rgb="FF000000"/>
      <name val="Arial CYR"/>
      <charset val="134"/>
    </font>
    <font>
      <sz val="10"/>
      <color rgb="FF000000"/>
      <name val="Times New Roman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8" fillId="2" borderId="12">
      <alignment horizontal="right" vertical="top" shrinkToFit="1"/>
    </xf>
    <xf numFmtId="0" fontId="9" fillId="0" borderId="0">
      <alignment vertical="top" wrapText="1"/>
    </xf>
    <xf numFmtId="0" fontId="10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/>
    <xf numFmtId="0" fontId="0" fillId="0" borderId="0" xfId="0" applyBorder="1" applyAlignment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top" wrapText="1"/>
    </xf>
    <xf numFmtId="49" fontId="7" fillId="0" borderId="6" xfId="0" applyNumberFormat="1" applyFont="1" applyFill="1" applyBorder="1" applyAlignment="1">
      <alignment vertical="top" wrapText="1"/>
    </xf>
    <xf numFmtId="165" fontId="5" fillId="0" borderId="6" xfId="0" applyNumberFormat="1" applyFont="1" applyFill="1" applyBorder="1" applyAlignment="1" applyProtection="1">
      <alignment horizontal="center" vertical="top" shrinkToFit="1"/>
    </xf>
    <xf numFmtId="165" fontId="5" fillId="0" borderId="6" xfId="0" applyNumberFormat="1" applyFont="1" applyFill="1" applyBorder="1" applyAlignment="1">
      <alignment horizontal="center" vertical="top"/>
    </xf>
    <xf numFmtId="0" fontId="0" fillId="0" borderId="0" xfId="0" applyBorder="1"/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center" vertical="top"/>
    </xf>
    <xf numFmtId="166" fontId="3" fillId="0" borderId="7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 applyProtection="1">
      <alignment vertical="top" wrapText="1"/>
      <protection locked="0"/>
    </xf>
    <xf numFmtId="165" fontId="4" fillId="0" borderId="6" xfId="3" applyNumberFormat="1" applyFont="1" applyFill="1" applyBorder="1" applyAlignment="1">
      <alignment horizontal="center" vertical="justify" wrapText="1" shrinkToFit="1"/>
    </xf>
    <xf numFmtId="167" fontId="4" fillId="0" borderId="6" xfId="3" applyNumberFormat="1" applyFont="1" applyFill="1" applyBorder="1" applyAlignment="1">
      <alignment horizontal="center" vertical="justify" wrapText="1" shrinkToFit="1"/>
    </xf>
    <xf numFmtId="167" fontId="3" fillId="0" borderId="6" xfId="0" applyNumberFormat="1" applyFont="1" applyFill="1" applyBorder="1" applyAlignment="1" applyProtection="1">
      <alignment horizontal="center" vertical="top" shrinkToFit="1"/>
    </xf>
    <xf numFmtId="165" fontId="7" fillId="0" borderId="6" xfId="3" applyNumberFormat="1" applyFont="1" applyFill="1" applyBorder="1" applyAlignment="1">
      <alignment horizontal="center" vertical="justify" wrapText="1" shrinkToFit="1"/>
    </xf>
    <xf numFmtId="0" fontId="1" fillId="0" borderId="0" xfId="0" applyFont="1" applyBorder="1"/>
    <xf numFmtId="167" fontId="7" fillId="0" borderId="6" xfId="3" applyNumberFormat="1" applyFont="1" applyFill="1" applyBorder="1" applyAlignment="1">
      <alignment horizontal="center" vertical="justify" wrapText="1" shrinkToFit="1"/>
    </xf>
    <xf numFmtId="0" fontId="0" fillId="0" borderId="0" xfId="0" applyFill="1" applyBorder="1"/>
    <xf numFmtId="167" fontId="5" fillId="0" borderId="6" xfId="0" applyNumberFormat="1" applyFont="1" applyFill="1" applyBorder="1" applyAlignment="1" applyProtection="1">
      <alignment horizontal="center" vertical="top" shrinkToFit="1"/>
    </xf>
    <xf numFmtId="0" fontId="7" fillId="0" borderId="5" xfId="3" applyFont="1" applyFill="1" applyBorder="1" applyAlignment="1">
      <alignment vertical="top" wrapText="1"/>
    </xf>
    <xf numFmtId="49" fontId="7" fillId="0" borderId="6" xfId="3" applyNumberFormat="1" applyFont="1" applyFill="1" applyBorder="1" applyAlignment="1">
      <alignment vertical="top" wrapText="1"/>
    </xf>
    <xf numFmtId="49" fontId="7" fillId="0" borderId="8" xfId="3" applyNumberFormat="1" applyFont="1" applyFill="1" applyBorder="1" applyAlignment="1">
      <alignment vertical="top" wrapText="1"/>
    </xf>
    <xf numFmtId="49" fontId="5" fillId="0" borderId="9" xfId="0" applyNumberFormat="1" applyFont="1" applyFill="1" applyBorder="1" applyAlignment="1" applyProtection="1">
      <alignment vertical="top" wrapText="1"/>
      <protection locked="0"/>
    </xf>
    <xf numFmtId="165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49" fontId="2" fillId="0" borderId="0" xfId="0" applyNumberFormat="1" applyFont="1" applyFill="1" applyBorder="1" applyAlignment="1" applyProtection="1">
      <protection locked="0"/>
    </xf>
    <xf numFmtId="168" fontId="2" fillId="0" borderId="0" xfId="0" applyNumberFormat="1" applyFont="1" applyFill="1" applyBorder="1" applyAlignment="1" applyProtection="1">
      <protection locked="0"/>
    </xf>
    <xf numFmtId="165" fontId="2" fillId="0" borderId="0" xfId="0" applyNumberFormat="1" applyFont="1" applyFill="1" applyBorder="1" applyAlignment="1" applyProtection="1">
      <protection locked="0"/>
    </xf>
    <xf numFmtId="165" fontId="3" fillId="0" borderId="6" xfId="0" applyNumberFormat="1" applyFont="1" applyFill="1" applyBorder="1" applyAlignment="1" applyProtection="1">
      <alignment horizontal="center" vertical="top" shrinkToFit="1"/>
    </xf>
    <xf numFmtId="169" fontId="0" fillId="0" borderId="0" xfId="0" applyNumberFormat="1"/>
    <xf numFmtId="49" fontId="4" fillId="0" borderId="5" xfId="0" applyNumberFormat="1" applyFont="1" applyFill="1" applyBorder="1" applyAlignment="1">
      <alignment vertical="top" wrapText="1"/>
    </xf>
    <xf numFmtId="169" fontId="0" fillId="0" borderId="0" xfId="0" applyNumberFormat="1" applyBorder="1"/>
    <xf numFmtId="0" fontId="7" fillId="0" borderId="5" xfId="0" applyFont="1" applyFill="1" applyBorder="1" applyAlignment="1">
      <alignment wrapText="1"/>
    </xf>
    <xf numFmtId="170" fontId="4" fillId="0" borderId="6" xfId="3" applyNumberFormat="1" applyFont="1" applyFill="1" applyBorder="1" applyAlignment="1">
      <alignment horizontal="center" vertical="justify" wrapText="1" shrinkToFit="1"/>
    </xf>
    <xf numFmtId="169" fontId="3" fillId="0" borderId="6" xfId="0" applyNumberFormat="1" applyFont="1" applyFill="1" applyBorder="1" applyAlignment="1" applyProtection="1">
      <alignment horizontal="center" vertical="top" shrinkToFit="1"/>
    </xf>
    <xf numFmtId="165" fontId="5" fillId="3" borderId="6" xfId="0" applyNumberFormat="1" applyFont="1" applyFill="1" applyBorder="1" applyAlignment="1">
      <alignment horizontal="center" vertical="top"/>
    </xf>
    <xf numFmtId="166" fontId="3" fillId="3" borderId="7" xfId="0" applyNumberFormat="1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vertical="top" wrapText="1"/>
    </xf>
    <xf numFmtId="165" fontId="3" fillId="3" borderId="6" xfId="0" applyNumberFormat="1" applyFont="1" applyFill="1" applyBorder="1" applyAlignment="1" applyProtection="1">
      <alignment horizontal="center" vertical="top" shrinkToFit="1"/>
    </xf>
    <xf numFmtId="165" fontId="3" fillId="3" borderId="6" xfId="0" applyNumberFormat="1" applyFont="1" applyFill="1" applyBorder="1" applyAlignment="1">
      <alignment horizontal="center" vertical="top"/>
    </xf>
    <xf numFmtId="49" fontId="3" fillId="3" borderId="5" xfId="0" applyNumberFormat="1" applyFont="1" applyFill="1" applyBorder="1" applyAlignment="1" applyProtection="1">
      <alignment vertical="top" wrapText="1"/>
      <protection locked="0"/>
    </xf>
    <xf numFmtId="165" fontId="4" fillId="3" borderId="6" xfId="3" applyNumberFormat="1" applyFont="1" applyFill="1" applyBorder="1" applyAlignment="1">
      <alignment horizontal="center" vertical="justify" wrapText="1" shrinkToFit="1"/>
    </xf>
    <xf numFmtId="0" fontId="11" fillId="0" borderId="5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 applyProtection="1">
      <alignment vertical="top" wrapText="1"/>
      <protection locked="0"/>
    </xf>
    <xf numFmtId="49" fontId="4" fillId="0" borderId="8" xfId="3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 applyProtection="1">
      <alignment vertical="top" wrapText="1"/>
    </xf>
    <xf numFmtId="0" fontId="5" fillId="0" borderId="8" xfId="0" applyNumberFormat="1" applyFont="1" applyFill="1" applyBorder="1" applyAlignment="1" applyProtection="1">
      <alignment vertical="top" wrapText="1"/>
    </xf>
    <xf numFmtId="165" fontId="5" fillId="0" borderId="6" xfId="0" applyNumberFormat="1" applyFont="1" applyFill="1" applyBorder="1" applyAlignment="1" applyProtection="1">
      <alignment horizontal="center" vertical="justify"/>
    </xf>
    <xf numFmtId="49" fontId="3" fillId="0" borderId="6" xfId="0" applyNumberFormat="1" applyFont="1" applyFill="1" applyBorder="1" applyAlignment="1" applyProtection="1">
      <alignment vertical="top" wrapText="1"/>
      <protection locked="0"/>
    </xf>
    <xf numFmtId="165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49" fontId="3" fillId="0" borderId="11" xfId="0" applyNumberFormat="1" applyFont="1" applyFill="1" applyBorder="1" applyAlignment="1" applyProtection="1">
      <alignment vertical="top" wrapText="1"/>
      <protection locked="0"/>
    </xf>
    <xf numFmtId="165" fontId="5" fillId="0" borderId="1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1" xfId="0" applyNumberFormat="1" applyFont="1" applyFill="1" applyBorder="1" applyAlignment="1">
      <alignment horizontal="center" vertical="top"/>
    </xf>
    <xf numFmtId="0" fontId="7" fillId="4" borderId="5" xfId="0" applyFont="1" applyFill="1" applyBorder="1" applyAlignment="1">
      <alignment vertical="top" wrapText="1"/>
    </xf>
    <xf numFmtId="49" fontId="7" fillId="4" borderId="6" xfId="0" applyNumberFormat="1" applyFont="1" applyFill="1" applyBorder="1" applyAlignment="1">
      <alignment vertical="top" wrapText="1"/>
    </xf>
    <xf numFmtId="165" fontId="5" fillId="4" borderId="6" xfId="0" applyNumberFormat="1" applyFont="1" applyFill="1" applyBorder="1" applyAlignment="1" applyProtection="1">
      <alignment horizontal="center" vertical="top" shrinkToFit="1"/>
    </xf>
    <xf numFmtId="165" fontId="5" fillId="4" borderId="6" xfId="0" applyNumberFormat="1" applyFont="1" applyFill="1" applyBorder="1" applyAlignment="1">
      <alignment horizontal="center" vertical="top"/>
    </xf>
    <xf numFmtId="166" fontId="3" fillId="4" borderId="7" xfId="0" applyNumberFormat="1" applyFont="1" applyFill="1" applyBorder="1" applyAlignment="1">
      <alignment horizontal="center" vertical="top"/>
    </xf>
    <xf numFmtId="0" fontId="0" fillId="4" borderId="0" xfId="0" applyFill="1" applyBorder="1"/>
    <xf numFmtId="0" fontId="0" fillId="4" borderId="0" xfId="0" applyFill="1"/>
    <xf numFmtId="49" fontId="5" fillId="4" borderId="5" xfId="0" applyNumberFormat="1" applyFont="1" applyFill="1" applyBorder="1" applyAlignment="1" applyProtection="1">
      <alignment vertical="top" wrapText="1"/>
      <protection locked="0"/>
    </xf>
    <xf numFmtId="165" fontId="7" fillId="4" borderId="6" xfId="3" applyNumberFormat="1" applyFont="1" applyFill="1" applyBorder="1" applyAlignment="1">
      <alignment horizontal="center" vertical="justify" wrapText="1" shrinkToFit="1"/>
    </xf>
    <xf numFmtId="165" fontId="0" fillId="4" borderId="0" xfId="0" applyNumberFormat="1" applyFill="1" applyBorder="1"/>
    <xf numFmtId="0" fontId="3" fillId="0" borderId="1" xfId="2" applyFont="1" applyFill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3" applyFont="1" applyFill="1" applyAlignment="1">
      <alignment horizontal="left"/>
    </xf>
    <xf numFmtId="0" fontId="5" fillId="0" borderId="0" xfId="2" applyFont="1" applyFill="1" applyAlignment="1">
      <alignment horizontal="center" vertical="center" wrapText="1"/>
    </xf>
  </cellXfs>
  <cellStyles count="4">
    <cellStyle name="xl28" xfId="1"/>
    <cellStyle name="Обычный" xfId="0" builtinId="0"/>
    <cellStyle name="Обычный 2" xfId="2"/>
    <cellStyle name="Обычный_Приложение 6, 7 раздел подраздел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4"/>
  <sheetViews>
    <sheetView tabSelected="1" topLeftCell="A4" zoomScale="90" zoomScaleNormal="90" workbookViewId="0">
      <selection activeCell="A5" sqref="A5:F5"/>
    </sheetView>
  </sheetViews>
  <sheetFormatPr defaultRowHeight="14.25" outlineLevelRow="3"/>
  <cols>
    <col min="1" max="1" width="42" style="3" customWidth="1"/>
    <col min="2" max="2" width="14.42578125" style="3" customWidth="1"/>
    <col min="3" max="3" width="18.7109375" style="3" customWidth="1"/>
    <col min="4" max="4" width="17.28515625" style="3" customWidth="1"/>
    <col min="5" max="5" width="16.5703125" style="4" customWidth="1"/>
    <col min="6" max="6" width="11.140625" style="4" customWidth="1"/>
    <col min="7" max="7" width="14.28515625" customWidth="1"/>
    <col min="10" max="10" width="20.28515625" customWidth="1"/>
  </cols>
  <sheetData>
    <row r="1" spans="1:7" ht="0.75" hidden="1" customHeight="1">
      <c r="C1" s="81"/>
      <c r="D1" s="81"/>
    </row>
    <row r="2" spans="1:7" ht="15" hidden="1">
      <c r="C2" s="81"/>
      <c r="D2" s="81"/>
    </row>
    <row r="3" spans="1:7" ht="15" hidden="1">
      <c r="C3" s="81"/>
      <c r="D3" s="81"/>
    </row>
    <row r="4" spans="1:7" ht="15">
      <c r="C4" s="82"/>
      <c r="D4" s="82"/>
    </row>
    <row r="5" spans="1:7" ht="51.75" customHeight="1">
      <c r="A5" s="83" t="s">
        <v>163</v>
      </c>
      <c r="B5" s="83"/>
      <c r="C5" s="83"/>
      <c r="D5" s="83"/>
      <c r="E5" s="83"/>
      <c r="F5" s="83"/>
    </row>
    <row r="6" spans="1:7" ht="21.75" customHeight="1">
      <c r="A6" s="80" t="s">
        <v>0</v>
      </c>
      <c r="B6" s="80"/>
      <c r="C6" s="80"/>
      <c r="D6" s="80"/>
      <c r="E6" s="80"/>
      <c r="F6" s="80"/>
      <c r="G6" s="5"/>
    </row>
    <row r="7" spans="1:7" ht="55.5" customHeight="1">
      <c r="A7" s="6" t="s">
        <v>1</v>
      </c>
      <c r="B7" s="7" t="s">
        <v>2</v>
      </c>
      <c r="C7" s="7" t="s">
        <v>162</v>
      </c>
      <c r="D7" s="7" t="s">
        <v>3</v>
      </c>
      <c r="E7" s="8" t="s">
        <v>4</v>
      </c>
      <c r="F7" s="9" t="s">
        <v>5</v>
      </c>
      <c r="G7" s="10"/>
    </row>
    <row r="8" spans="1:7" ht="16.5">
      <c r="A8" s="11">
        <v>1</v>
      </c>
      <c r="B8" s="12">
        <v>2</v>
      </c>
      <c r="C8" s="12">
        <v>3</v>
      </c>
      <c r="D8" s="12">
        <v>4</v>
      </c>
      <c r="E8" s="13">
        <v>5</v>
      </c>
      <c r="F8" s="14">
        <v>6</v>
      </c>
      <c r="G8" s="15"/>
    </row>
    <row r="9" spans="1:7" ht="44.25" customHeight="1">
      <c r="A9" s="58" t="s">
        <v>120</v>
      </c>
      <c r="B9" s="17" t="s">
        <v>6</v>
      </c>
      <c r="C9" s="18">
        <f>C10+C11+C12</f>
        <v>59350.952590000001</v>
      </c>
      <c r="D9" s="18">
        <f>D10+D11+D12</f>
        <v>57873.37977</v>
      </c>
      <c r="E9" s="19">
        <f>C9-D9</f>
        <v>1477.5728200000001</v>
      </c>
      <c r="F9" s="25">
        <f t="shared" ref="F9:F72" si="0">D9/C9*100</f>
        <v>97.5</v>
      </c>
      <c r="G9" s="20"/>
    </row>
    <row r="10" spans="1:7" ht="30" customHeight="1">
      <c r="A10" s="21" t="s">
        <v>7</v>
      </c>
      <c r="B10" s="17"/>
      <c r="C10" s="18">
        <f>C15+C23+C19+C27</f>
        <v>0</v>
      </c>
      <c r="D10" s="18">
        <f>D15+D23+D19+D27</f>
        <v>0</v>
      </c>
      <c r="E10" s="18">
        <f>E15+E23+E19+E27</f>
        <v>0</v>
      </c>
      <c r="F10" s="25">
        <v>0</v>
      </c>
      <c r="G10" s="20"/>
    </row>
    <row r="11" spans="1:7" ht="25.5" customHeight="1">
      <c r="A11" s="21" t="s">
        <v>8</v>
      </c>
      <c r="B11" s="17"/>
      <c r="C11" s="18">
        <f>C16+C24+C20+C28</f>
        <v>2359.6748499999999</v>
      </c>
      <c r="D11" s="18">
        <f>D16+D20+D24</f>
        <v>2359.6748499999999</v>
      </c>
      <c r="E11" s="18">
        <f t="shared" ref="E11" si="1">E16+E20+E24</f>
        <v>0</v>
      </c>
      <c r="F11" s="25">
        <f t="shared" si="0"/>
        <v>100</v>
      </c>
      <c r="G11" s="20"/>
    </row>
    <row r="12" spans="1:7" ht="23.25" customHeight="1">
      <c r="A12" s="21" t="s">
        <v>9</v>
      </c>
      <c r="B12" s="17"/>
      <c r="C12" s="18">
        <f>C17+C25+C21+C29</f>
        <v>56991.277739999998</v>
      </c>
      <c r="D12" s="18">
        <f>D17+D21+D25+D29</f>
        <v>55513.704919999996</v>
      </c>
      <c r="E12" s="18">
        <f>E17+E21+E25+E29</f>
        <v>1477.5728200000001</v>
      </c>
      <c r="F12" s="25">
        <f t="shared" si="0"/>
        <v>97.4</v>
      </c>
      <c r="G12" s="20"/>
    </row>
    <row r="13" spans="1:7" ht="50.25" customHeight="1" outlineLevel="1">
      <c r="A13" s="22" t="s">
        <v>121</v>
      </c>
      <c r="B13" s="23" t="s">
        <v>10</v>
      </c>
      <c r="C13" s="44">
        <f>C14</f>
        <v>10</v>
      </c>
      <c r="D13" s="44">
        <f>D14</f>
        <v>10</v>
      </c>
      <c r="E13" s="24">
        <f>C13-D13</f>
        <v>0</v>
      </c>
      <c r="F13" s="25">
        <f t="shared" si="0"/>
        <v>100</v>
      </c>
      <c r="G13" s="20"/>
    </row>
    <row r="14" spans="1:7" ht="47.25" customHeight="1" outlineLevel="1">
      <c r="A14" s="26" t="s">
        <v>11</v>
      </c>
      <c r="B14" s="23" t="s">
        <v>12</v>
      </c>
      <c r="C14" s="44">
        <f>C15+C16+C17</f>
        <v>10</v>
      </c>
      <c r="D14" s="44">
        <f>D15+D16+D17</f>
        <v>10</v>
      </c>
      <c r="E14" s="24">
        <f t="shared" ref="E14:E86" si="2">C14-D14</f>
        <v>0</v>
      </c>
      <c r="F14" s="25">
        <f t="shared" si="0"/>
        <v>100</v>
      </c>
      <c r="G14" s="20"/>
    </row>
    <row r="15" spans="1:7" ht="30" customHeight="1" outlineLevel="1">
      <c r="A15" s="26" t="s">
        <v>7</v>
      </c>
      <c r="B15" s="23"/>
      <c r="C15" s="44">
        <v>0</v>
      </c>
      <c r="D15" s="44">
        <v>0</v>
      </c>
      <c r="E15" s="24">
        <f t="shared" si="2"/>
        <v>0</v>
      </c>
      <c r="F15" s="25">
        <v>0</v>
      </c>
      <c r="G15" s="20"/>
    </row>
    <row r="16" spans="1:7" ht="25.5" customHeight="1" outlineLevel="1">
      <c r="A16" s="26" t="s">
        <v>8</v>
      </c>
      <c r="B16" s="23"/>
      <c r="C16" s="44">
        <v>0</v>
      </c>
      <c r="D16" s="44">
        <v>0</v>
      </c>
      <c r="E16" s="24">
        <f t="shared" si="2"/>
        <v>0</v>
      </c>
      <c r="F16" s="25">
        <v>0</v>
      </c>
      <c r="G16" s="20"/>
    </row>
    <row r="17" spans="1:10" ht="25.5" customHeight="1" outlineLevel="1">
      <c r="A17" s="26" t="s">
        <v>9</v>
      </c>
      <c r="B17" s="23"/>
      <c r="C17" s="44">
        <v>10</v>
      </c>
      <c r="D17" s="44">
        <v>10</v>
      </c>
      <c r="E17" s="24">
        <f t="shared" si="2"/>
        <v>0</v>
      </c>
      <c r="F17" s="25">
        <f t="shared" si="0"/>
        <v>100</v>
      </c>
      <c r="G17" s="20"/>
    </row>
    <row r="18" spans="1:10" ht="45" outlineLevel="1">
      <c r="A18" s="22" t="s">
        <v>122</v>
      </c>
      <c r="B18" s="23" t="s">
        <v>13</v>
      </c>
      <c r="C18" s="44">
        <f>C19+C20+C21</f>
        <v>30078.549370000001</v>
      </c>
      <c r="D18" s="44">
        <f>D19+D20+D21</f>
        <v>28892.751090000002</v>
      </c>
      <c r="E18" s="24">
        <f t="shared" si="2"/>
        <v>1185.79828</v>
      </c>
      <c r="F18" s="25">
        <f t="shared" si="0"/>
        <v>96.1</v>
      </c>
      <c r="G18" s="20"/>
    </row>
    <row r="19" spans="1:10" ht="31.5" customHeight="1" outlineLevel="1">
      <c r="A19" s="26" t="s">
        <v>7</v>
      </c>
      <c r="B19" s="23"/>
      <c r="C19" s="27">
        <v>0</v>
      </c>
      <c r="D19" s="44">
        <v>0</v>
      </c>
      <c r="E19" s="24">
        <f t="shared" si="2"/>
        <v>0</v>
      </c>
      <c r="F19" s="25">
        <v>0</v>
      </c>
      <c r="G19" s="20"/>
    </row>
    <row r="20" spans="1:10" ht="24" customHeight="1" outlineLevel="1">
      <c r="A20" s="26" t="s">
        <v>8</v>
      </c>
      <c r="B20" s="23"/>
      <c r="C20" s="27">
        <f>1380.83+978.84485</f>
        <v>2359.6748499999999</v>
      </c>
      <c r="D20" s="44">
        <v>2359.6748499999999</v>
      </c>
      <c r="E20" s="24">
        <f t="shared" si="2"/>
        <v>0</v>
      </c>
      <c r="F20" s="25">
        <f t="shared" si="0"/>
        <v>100</v>
      </c>
      <c r="G20" s="20"/>
    </row>
    <row r="21" spans="1:10" ht="24" customHeight="1" outlineLevel="1">
      <c r="A21" s="26" t="s">
        <v>9</v>
      </c>
      <c r="B21" s="23"/>
      <c r="C21" s="27">
        <v>27718.874520000001</v>
      </c>
      <c r="D21" s="44">
        <v>26533.076239999999</v>
      </c>
      <c r="E21" s="24">
        <f t="shared" si="2"/>
        <v>1185.79828</v>
      </c>
      <c r="F21" s="25">
        <f t="shared" si="0"/>
        <v>95.7</v>
      </c>
      <c r="G21" s="20"/>
    </row>
    <row r="22" spans="1:10" ht="45" customHeight="1" outlineLevel="2">
      <c r="A22" s="22" t="s">
        <v>123</v>
      </c>
      <c r="B22" s="23" t="s">
        <v>14</v>
      </c>
      <c r="C22" s="44">
        <f>C23+C24+C25</f>
        <v>17300.113219999999</v>
      </c>
      <c r="D22" s="44">
        <f>D23+D24+D25</f>
        <v>17008.338680000001</v>
      </c>
      <c r="E22" s="24">
        <f t="shared" si="2"/>
        <v>291.77454</v>
      </c>
      <c r="F22" s="25">
        <f t="shared" si="0"/>
        <v>98.3</v>
      </c>
      <c r="G22" s="20"/>
      <c r="J22" s="45"/>
    </row>
    <row r="23" spans="1:10" ht="32.25" customHeight="1" outlineLevel="2">
      <c r="A23" s="26" t="s">
        <v>7</v>
      </c>
      <c r="B23" s="23"/>
      <c r="C23" s="28">
        <v>0</v>
      </c>
      <c r="D23" s="29">
        <v>0</v>
      </c>
      <c r="E23" s="24">
        <f t="shared" si="2"/>
        <v>0</v>
      </c>
      <c r="F23" s="25">
        <v>0</v>
      </c>
      <c r="G23" s="20"/>
    </row>
    <row r="24" spans="1:10" ht="24" customHeight="1" outlineLevel="2">
      <c r="A24" s="26" t="s">
        <v>8</v>
      </c>
      <c r="B24" s="23"/>
      <c r="C24" s="28">
        <v>0</v>
      </c>
      <c r="D24" s="29">
        <v>0</v>
      </c>
      <c r="E24" s="24">
        <f t="shared" si="2"/>
        <v>0</v>
      </c>
      <c r="F24" s="25">
        <v>0</v>
      </c>
      <c r="G24" s="20"/>
    </row>
    <row r="25" spans="1:10" ht="27" customHeight="1" outlineLevel="2">
      <c r="A25" s="26" t="s">
        <v>9</v>
      </c>
      <c r="B25" s="23"/>
      <c r="C25" s="27">
        <v>17300.113219999999</v>
      </c>
      <c r="D25" s="44">
        <v>17008.338680000001</v>
      </c>
      <c r="E25" s="24">
        <f t="shared" si="2"/>
        <v>291.77454</v>
      </c>
      <c r="F25" s="25">
        <f t="shared" si="0"/>
        <v>98.3</v>
      </c>
      <c r="G25" s="20"/>
    </row>
    <row r="26" spans="1:10" ht="60" customHeight="1" outlineLevel="2">
      <c r="A26" s="26" t="s">
        <v>124</v>
      </c>
      <c r="B26" s="23" t="s">
        <v>15</v>
      </c>
      <c r="C26" s="44">
        <f>C27+C28+C29</f>
        <v>11962.29</v>
      </c>
      <c r="D26" s="44">
        <f>D27+D28+D29</f>
        <v>11962.29</v>
      </c>
      <c r="E26" s="24">
        <f t="shared" si="2"/>
        <v>0</v>
      </c>
      <c r="F26" s="25">
        <f t="shared" si="0"/>
        <v>100</v>
      </c>
      <c r="G26" s="20"/>
    </row>
    <row r="27" spans="1:10" ht="31.5" customHeight="1" outlineLevel="2">
      <c r="A27" s="26" t="s">
        <v>7</v>
      </c>
      <c r="B27" s="23"/>
      <c r="C27" s="27">
        <v>0</v>
      </c>
      <c r="D27" s="44">
        <v>0</v>
      </c>
      <c r="E27" s="24">
        <f t="shared" si="2"/>
        <v>0</v>
      </c>
      <c r="F27" s="25">
        <v>0</v>
      </c>
      <c r="G27" s="20"/>
    </row>
    <row r="28" spans="1:10" ht="24" customHeight="1" outlineLevel="2">
      <c r="A28" s="26" t="s">
        <v>8</v>
      </c>
      <c r="B28" s="23"/>
      <c r="C28" s="27">
        <v>0</v>
      </c>
      <c r="D28" s="44">
        <v>0</v>
      </c>
      <c r="E28" s="24">
        <f t="shared" si="2"/>
        <v>0</v>
      </c>
      <c r="F28" s="25">
        <v>0</v>
      </c>
      <c r="G28" s="20"/>
    </row>
    <row r="29" spans="1:10" ht="24" customHeight="1" outlineLevel="2">
      <c r="A29" s="26" t="s">
        <v>9</v>
      </c>
      <c r="B29" s="23"/>
      <c r="C29" s="27">
        <v>11962.29</v>
      </c>
      <c r="D29" s="44">
        <v>11962.29</v>
      </c>
      <c r="E29" s="24">
        <f t="shared" si="2"/>
        <v>0</v>
      </c>
      <c r="F29" s="25">
        <f t="shared" si="0"/>
        <v>100</v>
      </c>
      <c r="G29" s="20"/>
    </row>
    <row r="30" spans="1:10" s="76" customFormat="1" ht="45" customHeight="1" outlineLevel="2">
      <c r="A30" s="70" t="s">
        <v>125</v>
      </c>
      <c r="B30" s="71" t="s">
        <v>16</v>
      </c>
      <c r="C30" s="72">
        <f>C31+C32+C33</f>
        <v>1433921.3062400001</v>
      </c>
      <c r="D30" s="72">
        <f>D31+D32+D33</f>
        <v>1426919.5232500001</v>
      </c>
      <c r="E30" s="73">
        <f t="shared" si="2"/>
        <v>7001.7829899999997</v>
      </c>
      <c r="F30" s="74">
        <f t="shared" si="0"/>
        <v>99.5</v>
      </c>
      <c r="G30" s="75"/>
    </row>
    <row r="31" spans="1:10" s="76" customFormat="1" ht="30.75" customHeight="1" outlineLevel="2">
      <c r="A31" s="77" t="s">
        <v>7</v>
      </c>
      <c r="B31" s="71"/>
      <c r="C31" s="78">
        <f t="shared" ref="C31:C33" si="3">C35+C39+C47+C51</f>
        <v>84693.93144</v>
      </c>
      <c r="D31" s="78">
        <f>D35+D39+D47+D51</f>
        <v>80810.65943</v>
      </c>
      <c r="E31" s="73">
        <f t="shared" si="2"/>
        <v>3883.2720100000001</v>
      </c>
      <c r="F31" s="74">
        <f t="shared" si="0"/>
        <v>95.4</v>
      </c>
      <c r="G31" s="75"/>
    </row>
    <row r="32" spans="1:10" s="76" customFormat="1" ht="24" customHeight="1" outlineLevel="2">
      <c r="A32" s="77" t="s">
        <v>8</v>
      </c>
      <c r="B32" s="71"/>
      <c r="C32" s="78">
        <f t="shared" si="3"/>
        <v>856172.04523000005</v>
      </c>
      <c r="D32" s="78">
        <f>D36+D40+D48+D52</f>
        <v>855269.22543999995</v>
      </c>
      <c r="E32" s="73">
        <f t="shared" si="2"/>
        <v>902.81979000000001</v>
      </c>
      <c r="F32" s="74">
        <f t="shared" si="0"/>
        <v>99.9</v>
      </c>
      <c r="G32" s="79"/>
    </row>
    <row r="33" spans="1:7" s="76" customFormat="1" ht="24" customHeight="1" outlineLevel="2">
      <c r="A33" s="77" t="s">
        <v>9</v>
      </c>
      <c r="B33" s="71"/>
      <c r="C33" s="78">
        <f t="shared" si="3"/>
        <v>493055.32957</v>
      </c>
      <c r="D33" s="78">
        <f>D37+D41+D49+D53</f>
        <v>490839.63838000002</v>
      </c>
      <c r="E33" s="73">
        <f t="shared" si="2"/>
        <v>2215.69119</v>
      </c>
      <c r="F33" s="74">
        <f t="shared" si="0"/>
        <v>99.6</v>
      </c>
      <c r="G33" s="75"/>
    </row>
    <row r="34" spans="1:7" ht="46.5" customHeight="1" outlineLevel="2">
      <c r="A34" s="22" t="s">
        <v>17</v>
      </c>
      <c r="B34" s="23" t="s">
        <v>18</v>
      </c>
      <c r="C34" s="44">
        <f>C35+C36+C37</f>
        <v>450202.75491000002</v>
      </c>
      <c r="D34" s="44">
        <f>D35+D36+D37</f>
        <v>449535.15109</v>
      </c>
      <c r="E34" s="24">
        <f t="shared" si="2"/>
        <v>667.60382000000004</v>
      </c>
      <c r="F34" s="25">
        <f t="shared" si="0"/>
        <v>99.9</v>
      </c>
      <c r="G34" s="20"/>
    </row>
    <row r="35" spans="1:7" ht="30" customHeight="1" outlineLevel="2">
      <c r="A35" s="26" t="s">
        <v>7</v>
      </c>
      <c r="B35" s="23"/>
      <c r="C35" s="27">
        <v>0</v>
      </c>
      <c r="D35" s="44">
        <v>0</v>
      </c>
      <c r="E35" s="24">
        <f t="shared" si="2"/>
        <v>0</v>
      </c>
      <c r="F35" s="25">
        <v>0</v>
      </c>
      <c r="G35" s="20"/>
    </row>
    <row r="36" spans="1:7" ht="27.75" customHeight="1" outlineLevel="2">
      <c r="A36" s="26" t="s">
        <v>8</v>
      </c>
      <c r="B36" s="23"/>
      <c r="C36" s="27">
        <v>249818.20384999999</v>
      </c>
      <c r="D36" s="27">
        <v>249818.20384</v>
      </c>
      <c r="E36" s="24">
        <f t="shared" si="2"/>
        <v>1.0000000000000001E-5</v>
      </c>
      <c r="F36" s="25">
        <f t="shared" si="0"/>
        <v>100</v>
      </c>
      <c r="G36" s="20"/>
    </row>
    <row r="37" spans="1:7" ht="25.5" customHeight="1" outlineLevel="2">
      <c r="A37" s="26" t="s">
        <v>9</v>
      </c>
      <c r="B37" s="23"/>
      <c r="C37" s="27">
        <v>200384.55106</v>
      </c>
      <c r="D37" s="27">
        <v>199716.94725</v>
      </c>
      <c r="E37" s="24">
        <f t="shared" si="2"/>
        <v>667.60380999999995</v>
      </c>
      <c r="F37" s="25">
        <f t="shared" si="0"/>
        <v>99.7</v>
      </c>
      <c r="G37" s="20"/>
    </row>
    <row r="38" spans="1:7" ht="45" customHeight="1" outlineLevel="2">
      <c r="A38" s="22" t="s">
        <v>19</v>
      </c>
      <c r="B38" s="23" t="s">
        <v>20</v>
      </c>
      <c r="C38" s="44">
        <f>C39+C40+C41</f>
        <v>825481.97609000001</v>
      </c>
      <c r="D38" s="44">
        <f>D39+D40+D41</f>
        <v>819874.99121000001</v>
      </c>
      <c r="E38" s="24">
        <f t="shared" si="2"/>
        <v>5606.98488</v>
      </c>
      <c r="F38" s="25">
        <f t="shared" si="0"/>
        <v>99.3</v>
      </c>
      <c r="G38" s="20"/>
    </row>
    <row r="39" spans="1:7" ht="31.5" customHeight="1" outlineLevel="2">
      <c r="A39" s="26" t="s">
        <v>7</v>
      </c>
      <c r="B39" s="23"/>
      <c r="C39" s="27">
        <v>84693.93144</v>
      </c>
      <c r="D39" s="44">
        <v>80810.65943</v>
      </c>
      <c r="E39" s="24">
        <f t="shared" si="2"/>
        <v>3883.2720100000001</v>
      </c>
      <c r="F39" s="25">
        <f t="shared" si="0"/>
        <v>95.4</v>
      </c>
      <c r="G39" s="20"/>
    </row>
    <row r="40" spans="1:7" ht="26.25" customHeight="1" outlineLevel="2">
      <c r="A40" s="26" t="s">
        <v>8</v>
      </c>
      <c r="B40" s="23"/>
      <c r="C40" s="27">
        <v>587405.26644000004</v>
      </c>
      <c r="D40" s="44">
        <v>586743.72161000001</v>
      </c>
      <c r="E40" s="24">
        <f t="shared" si="2"/>
        <v>661.54483000000005</v>
      </c>
      <c r="F40" s="25">
        <f t="shared" si="0"/>
        <v>99.9</v>
      </c>
      <c r="G40" s="20"/>
    </row>
    <row r="41" spans="1:7" ht="21.75" customHeight="1" outlineLevel="2">
      <c r="A41" s="26" t="s">
        <v>9</v>
      </c>
      <c r="B41" s="23"/>
      <c r="C41" s="27">
        <v>153382.77820999999</v>
      </c>
      <c r="D41" s="44">
        <v>152320.61017</v>
      </c>
      <c r="E41" s="24">
        <f t="shared" si="2"/>
        <v>1062.16804</v>
      </c>
      <c r="F41" s="25">
        <f t="shared" si="0"/>
        <v>99.3</v>
      </c>
      <c r="G41" s="20"/>
    </row>
    <row r="42" spans="1:7" ht="32.25" customHeight="1" outlineLevel="2">
      <c r="A42" s="26" t="s">
        <v>21</v>
      </c>
      <c r="B42" s="23" t="s">
        <v>22</v>
      </c>
      <c r="C42" s="27">
        <f>C43+C44+C45</f>
        <v>3569.9279999999999</v>
      </c>
      <c r="D42" s="27">
        <f t="shared" ref="D42" si="4">D43+D44+D45</f>
        <v>3569.9279999999999</v>
      </c>
      <c r="E42" s="24">
        <f t="shared" si="2"/>
        <v>0</v>
      </c>
      <c r="F42" s="25">
        <f t="shared" si="0"/>
        <v>100</v>
      </c>
      <c r="G42" s="20"/>
    </row>
    <row r="43" spans="1:7" ht="31.5" customHeight="1" outlineLevel="2">
      <c r="A43" s="26" t="s">
        <v>7</v>
      </c>
      <c r="B43" s="23"/>
      <c r="C43" s="27">
        <v>3498.5294399999998</v>
      </c>
      <c r="D43" s="27">
        <v>3498.5294399999998</v>
      </c>
      <c r="E43" s="24">
        <f t="shared" si="2"/>
        <v>0</v>
      </c>
      <c r="F43" s="25">
        <f t="shared" si="0"/>
        <v>100</v>
      </c>
      <c r="G43" s="20"/>
    </row>
    <row r="44" spans="1:7" ht="27.75" customHeight="1" outlineLevel="2">
      <c r="A44" s="26" t="s">
        <v>8</v>
      </c>
      <c r="B44" s="23"/>
      <c r="C44" s="27">
        <v>71.398560000000003</v>
      </c>
      <c r="D44" s="27">
        <v>71.398560000000003</v>
      </c>
      <c r="E44" s="24">
        <f t="shared" si="2"/>
        <v>0</v>
      </c>
      <c r="F44" s="25">
        <f t="shared" si="0"/>
        <v>100</v>
      </c>
      <c r="G44" s="20"/>
    </row>
    <row r="45" spans="1:7" ht="21.75" customHeight="1" outlineLevel="2">
      <c r="A45" s="26" t="s">
        <v>9</v>
      </c>
      <c r="B45" s="23"/>
      <c r="C45" s="27">
        <v>0</v>
      </c>
      <c r="D45" s="44">
        <v>0</v>
      </c>
      <c r="E45" s="24">
        <f t="shared" si="2"/>
        <v>0</v>
      </c>
      <c r="F45" s="25">
        <v>0</v>
      </c>
      <c r="G45" s="20"/>
    </row>
    <row r="46" spans="1:7" s="1" customFormat="1" ht="64.5" customHeight="1" outlineLevel="3">
      <c r="A46" s="22" t="s">
        <v>23</v>
      </c>
      <c r="B46" s="23" t="s">
        <v>24</v>
      </c>
      <c r="C46" s="44">
        <f>C47+C48+C49</f>
        <v>90573.595820000002</v>
      </c>
      <c r="D46" s="44">
        <f>D47+D48+D49</f>
        <v>90241.001269999993</v>
      </c>
      <c r="E46" s="24">
        <f t="shared" si="2"/>
        <v>332.59455000000003</v>
      </c>
      <c r="F46" s="25">
        <f t="shared" si="0"/>
        <v>99.6</v>
      </c>
      <c r="G46" s="31"/>
    </row>
    <row r="47" spans="1:7" s="1" customFormat="1" ht="30" customHeight="1" outlineLevel="3">
      <c r="A47" s="26" t="s">
        <v>7</v>
      </c>
      <c r="B47" s="23"/>
      <c r="C47" s="27">
        <v>0</v>
      </c>
      <c r="D47" s="44">
        <v>0</v>
      </c>
      <c r="E47" s="24">
        <f t="shared" si="2"/>
        <v>0</v>
      </c>
      <c r="F47" s="25">
        <v>0</v>
      </c>
      <c r="G47" s="31"/>
    </row>
    <row r="48" spans="1:7" s="1" customFormat="1" ht="24.75" customHeight="1" outlineLevel="3">
      <c r="A48" s="26" t="s">
        <v>8</v>
      </c>
      <c r="B48" s="23"/>
      <c r="C48" s="27">
        <v>11847.774939999999</v>
      </c>
      <c r="D48" s="27">
        <v>11847.774939999999</v>
      </c>
      <c r="E48" s="24">
        <f t="shared" si="2"/>
        <v>0</v>
      </c>
      <c r="F48" s="25">
        <f t="shared" si="0"/>
        <v>100</v>
      </c>
      <c r="G48" s="31"/>
    </row>
    <row r="49" spans="1:7" s="1" customFormat="1" ht="24.75" customHeight="1" outlineLevel="3">
      <c r="A49" s="26" t="s">
        <v>9</v>
      </c>
      <c r="B49" s="23"/>
      <c r="C49" s="27">
        <v>78725.820879999999</v>
      </c>
      <c r="D49" s="44">
        <v>78393.226330000005</v>
      </c>
      <c r="E49" s="24">
        <f t="shared" si="2"/>
        <v>332.59455000000003</v>
      </c>
      <c r="F49" s="25">
        <f t="shared" si="0"/>
        <v>99.6</v>
      </c>
      <c r="G49" s="31"/>
    </row>
    <row r="50" spans="1:7" s="1" customFormat="1" ht="45" customHeight="1" outlineLevel="3">
      <c r="A50" s="22" t="s">
        <v>126</v>
      </c>
      <c r="B50" s="23" t="s">
        <v>25</v>
      </c>
      <c r="C50" s="44">
        <f>C51+C52+C53</f>
        <v>67662.979420000003</v>
      </c>
      <c r="D50" s="44">
        <f>D51+D52+D53</f>
        <v>67268.379679999998</v>
      </c>
      <c r="E50" s="24">
        <f t="shared" si="2"/>
        <v>394.59974</v>
      </c>
      <c r="F50" s="25">
        <f t="shared" si="0"/>
        <v>99.4</v>
      </c>
      <c r="G50" s="31"/>
    </row>
    <row r="51" spans="1:7" s="1" customFormat="1" ht="28.5" customHeight="1" outlineLevel="3">
      <c r="A51" s="26" t="s">
        <v>7</v>
      </c>
      <c r="B51" s="23"/>
      <c r="C51" s="28">
        <v>0</v>
      </c>
      <c r="D51" s="29">
        <v>0</v>
      </c>
      <c r="E51" s="24">
        <f t="shared" si="2"/>
        <v>0</v>
      </c>
      <c r="F51" s="25">
        <v>0</v>
      </c>
      <c r="G51" s="31"/>
    </row>
    <row r="52" spans="1:7" s="1" customFormat="1" ht="27.75" customHeight="1" outlineLevel="3">
      <c r="A52" s="26" t="s">
        <v>8</v>
      </c>
      <c r="B52" s="23"/>
      <c r="C52" s="27">
        <f>C56</f>
        <v>7100.8</v>
      </c>
      <c r="D52" s="27">
        <f>D56</f>
        <v>6859.5250500000002</v>
      </c>
      <c r="E52" s="24">
        <f t="shared" si="2"/>
        <v>241.27494999999999</v>
      </c>
      <c r="F52" s="25">
        <f t="shared" si="0"/>
        <v>96.6</v>
      </c>
      <c r="G52" s="31"/>
    </row>
    <row r="53" spans="1:7" s="1" customFormat="1" ht="22.5" customHeight="1" outlineLevel="3">
      <c r="A53" s="26" t="s">
        <v>9</v>
      </c>
      <c r="B53" s="23"/>
      <c r="C53" s="27">
        <v>60562.17942</v>
      </c>
      <c r="D53" s="44">
        <v>60408.854630000002</v>
      </c>
      <c r="E53" s="24">
        <f t="shared" si="2"/>
        <v>153.32479000000001</v>
      </c>
      <c r="F53" s="25">
        <f t="shared" si="0"/>
        <v>99.7</v>
      </c>
      <c r="G53" s="31"/>
    </row>
    <row r="54" spans="1:7" s="1" customFormat="1" ht="29.25" customHeight="1" outlineLevel="3">
      <c r="A54" s="26" t="s">
        <v>26</v>
      </c>
      <c r="B54" s="23" t="s">
        <v>27</v>
      </c>
      <c r="C54" s="44">
        <v>7100.8</v>
      </c>
      <c r="D54" s="44">
        <f>D55+D56+D57</f>
        <v>6859.5250500000002</v>
      </c>
      <c r="E54" s="24">
        <f t="shared" si="2"/>
        <v>241.27494999999999</v>
      </c>
      <c r="F54" s="25">
        <f t="shared" si="0"/>
        <v>96.6</v>
      </c>
      <c r="G54" s="31"/>
    </row>
    <row r="55" spans="1:7" s="1" customFormat="1" ht="29.25" customHeight="1" outlineLevel="3">
      <c r="A55" s="26" t="s">
        <v>7</v>
      </c>
      <c r="B55" s="23"/>
      <c r="C55" s="27">
        <v>0</v>
      </c>
      <c r="D55" s="44">
        <v>0</v>
      </c>
      <c r="E55" s="24">
        <f t="shared" si="2"/>
        <v>0</v>
      </c>
      <c r="F55" s="25">
        <v>0</v>
      </c>
      <c r="G55" s="31"/>
    </row>
    <row r="56" spans="1:7" s="1" customFormat="1" ht="21.75" customHeight="1" outlineLevel="3">
      <c r="A56" s="26" t="s">
        <v>8</v>
      </c>
      <c r="B56" s="23"/>
      <c r="C56" s="44">
        <v>7100.8</v>
      </c>
      <c r="D56" s="27">
        <v>6859.5250500000002</v>
      </c>
      <c r="E56" s="24">
        <f t="shared" si="2"/>
        <v>241.27494999999999</v>
      </c>
      <c r="F56" s="25">
        <f t="shared" si="0"/>
        <v>96.6</v>
      </c>
      <c r="G56" s="31"/>
    </row>
    <row r="57" spans="1:7" s="1" customFormat="1" ht="22.5" customHeight="1" outlineLevel="3">
      <c r="A57" s="26" t="s">
        <v>9</v>
      </c>
      <c r="B57" s="23"/>
      <c r="C57" s="27">
        <v>0</v>
      </c>
      <c r="D57" s="27">
        <v>0</v>
      </c>
      <c r="E57" s="24">
        <f t="shared" si="2"/>
        <v>0</v>
      </c>
      <c r="F57" s="25">
        <v>0</v>
      </c>
      <c r="G57" s="31"/>
    </row>
    <row r="58" spans="1:7" ht="31.5" customHeight="1" outlineLevel="3">
      <c r="A58" s="16" t="s">
        <v>127</v>
      </c>
      <c r="B58" s="17" t="s">
        <v>28</v>
      </c>
      <c r="C58" s="18">
        <f>C59+C60+C61</f>
        <v>2389.1775299999999</v>
      </c>
      <c r="D58" s="18">
        <f>D59+D60+D61</f>
        <v>2389.1775299999999</v>
      </c>
      <c r="E58" s="19">
        <f t="shared" si="2"/>
        <v>0</v>
      </c>
      <c r="F58" s="25">
        <f t="shared" si="0"/>
        <v>100</v>
      </c>
      <c r="G58" s="20"/>
    </row>
    <row r="59" spans="1:7" ht="32.25" customHeight="1" outlineLevel="3">
      <c r="A59" s="21" t="s">
        <v>7</v>
      </c>
      <c r="B59" s="17"/>
      <c r="C59" s="30">
        <v>0</v>
      </c>
      <c r="D59" s="18">
        <v>0</v>
      </c>
      <c r="E59" s="19">
        <f t="shared" si="2"/>
        <v>0</v>
      </c>
      <c r="F59" s="25">
        <v>0</v>
      </c>
      <c r="G59" s="20"/>
    </row>
    <row r="60" spans="1:7" ht="25.5" customHeight="1" outlineLevel="3">
      <c r="A60" s="21" t="s">
        <v>8</v>
      </c>
      <c r="B60" s="17"/>
      <c r="C60" s="30">
        <v>264.17752999999999</v>
      </c>
      <c r="D60" s="18">
        <v>264.17752999999999</v>
      </c>
      <c r="E60" s="19">
        <f t="shared" si="2"/>
        <v>0</v>
      </c>
      <c r="F60" s="25">
        <f t="shared" si="0"/>
        <v>100</v>
      </c>
      <c r="G60" s="20"/>
    </row>
    <row r="61" spans="1:7" ht="23.25" customHeight="1" outlineLevel="3">
      <c r="A61" s="21" t="s">
        <v>9</v>
      </c>
      <c r="B61" s="17"/>
      <c r="C61" s="30">
        <v>2125</v>
      </c>
      <c r="D61" s="30">
        <v>2125</v>
      </c>
      <c r="E61" s="19">
        <f t="shared" si="2"/>
        <v>0</v>
      </c>
      <c r="F61" s="25">
        <f t="shared" si="0"/>
        <v>100</v>
      </c>
      <c r="G61" s="20"/>
    </row>
    <row r="62" spans="1:7" ht="45.75" customHeight="1" outlineLevel="3">
      <c r="A62" s="48" t="s">
        <v>128</v>
      </c>
      <c r="B62" s="17" t="s">
        <v>29</v>
      </c>
      <c r="C62" s="18">
        <f>C63+C64+C65</f>
        <v>80741.227039999998</v>
      </c>
      <c r="D62" s="18">
        <f>D63+D64+D65</f>
        <v>79370.275640000007</v>
      </c>
      <c r="E62" s="19">
        <f t="shared" si="2"/>
        <v>1370.9513999999999</v>
      </c>
      <c r="F62" s="25">
        <f t="shared" si="0"/>
        <v>98.3</v>
      </c>
      <c r="G62" s="20"/>
    </row>
    <row r="63" spans="1:7" ht="30" customHeight="1" outlineLevel="3">
      <c r="A63" s="21" t="s">
        <v>7</v>
      </c>
      <c r="B63" s="17"/>
      <c r="C63" s="30">
        <f>C67+C71+C75+C79+C83</f>
        <v>384.26128</v>
      </c>
      <c r="D63" s="30">
        <f t="shared" ref="D63:D65" si="5">D67+D71+D75+D79+D83</f>
        <v>384.26128</v>
      </c>
      <c r="E63" s="19">
        <f t="shared" si="2"/>
        <v>0</v>
      </c>
      <c r="F63" s="25">
        <f t="shared" si="0"/>
        <v>100</v>
      </c>
      <c r="G63" s="20"/>
    </row>
    <row r="64" spans="1:7" ht="22.5" customHeight="1" outlineLevel="3">
      <c r="A64" s="21" t="s">
        <v>8</v>
      </c>
      <c r="B64" s="17"/>
      <c r="C64" s="30">
        <f>C68+C72+C76+C80+C84</f>
        <v>860.76962000000003</v>
      </c>
      <c r="D64" s="30">
        <f t="shared" si="5"/>
        <v>185.33655999999999</v>
      </c>
      <c r="E64" s="19">
        <f t="shared" si="2"/>
        <v>675.43305999999995</v>
      </c>
      <c r="F64" s="25">
        <f t="shared" si="0"/>
        <v>21.5</v>
      </c>
      <c r="G64" s="20"/>
    </row>
    <row r="65" spans="1:7" ht="23.25" customHeight="1" outlineLevel="3">
      <c r="A65" s="21" t="s">
        <v>9</v>
      </c>
      <c r="B65" s="17"/>
      <c r="C65" s="30">
        <f>C69+C73+C77+C81+C85</f>
        <v>79496.19614</v>
      </c>
      <c r="D65" s="30">
        <f t="shared" si="5"/>
        <v>78800.677800000005</v>
      </c>
      <c r="E65" s="19">
        <f t="shared" si="2"/>
        <v>695.51833999999997</v>
      </c>
      <c r="F65" s="25">
        <f t="shared" si="0"/>
        <v>99.1</v>
      </c>
      <c r="G65" s="20"/>
    </row>
    <row r="66" spans="1:7" ht="34.5" customHeight="1" outlineLevel="3">
      <c r="A66" s="22" t="s">
        <v>30</v>
      </c>
      <c r="B66" s="23" t="s">
        <v>31</v>
      </c>
      <c r="C66" s="44">
        <f>C67+C68+C69</f>
        <v>65355.235639999999</v>
      </c>
      <c r="D66" s="44">
        <f>D67+D68+D69</f>
        <v>65348.150300000001</v>
      </c>
      <c r="E66" s="24">
        <f t="shared" si="2"/>
        <v>7.0853400000000004</v>
      </c>
      <c r="F66" s="25">
        <f t="shared" si="0"/>
        <v>100</v>
      </c>
      <c r="G66" s="47"/>
    </row>
    <row r="67" spans="1:7" ht="33" customHeight="1" outlineLevel="3">
      <c r="A67" s="26" t="s">
        <v>7</v>
      </c>
      <c r="B67" s="23"/>
      <c r="C67" s="28" t="s">
        <v>32</v>
      </c>
      <c r="D67" s="29">
        <v>0</v>
      </c>
      <c r="E67" s="24">
        <f t="shared" si="2"/>
        <v>0</v>
      </c>
      <c r="F67" s="25">
        <v>0</v>
      </c>
      <c r="G67" s="20"/>
    </row>
    <row r="68" spans="1:7" ht="24.75" customHeight="1" outlineLevel="3">
      <c r="A68" s="26" t="s">
        <v>8</v>
      </c>
      <c r="B68" s="23"/>
      <c r="C68" s="28" t="s">
        <v>32</v>
      </c>
      <c r="D68" s="29">
        <v>0</v>
      </c>
      <c r="E68" s="24">
        <f t="shared" si="2"/>
        <v>0</v>
      </c>
      <c r="F68" s="25">
        <v>0</v>
      </c>
      <c r="G68" s="20"/>
    </row>
    <row r="69" spans="1:7" ht="23.25" customHeight="1" outlineLevel="3">
      <c r="A69" s="26" t="s">
        <v>9</v>
      </c>
      <c r="B69" s="23"/>
      <c r="C69" s="27">
        <v>65355.235639999999</v>
      </c>
      <c r="D69" s="44">
        <v>65348.150300000001</v>
      </c>
      <c r="E69" s="24">
        <f t="shared" si="2"/>
        <v>7.0853400000000004</v>
      </c>
      <c r="F69" s="25">
        <f t="shared" si="0"/>
        <v>100</v>
      </c>
      <c r="G69" s="20"/>
    </row>
    <row r="70" spans="1:7" ht="33" customHeight="1" outlineLevel="3">
      <c r="A70" s="22" t="s">
        <v>33</v>
      </c>
      <c r="B70" s="23" t="s">
        <v>34</v>
      </c>
      <c r="C70" s="44">
        <f>C71+C72+C73</f>
        <v>3378.5169799999999</v>
      </c>
      <c r="D70" s="44">
        <f>D71+D72+D73</f>
        <v>2014.65092</v>
      </c>
      <c r="E70" s="24">
        <f t="shared" si="2"/>
        <v>1363.8660600000001</v>
      </c>
      <c r="F70" s="25">
        <f t="shared" si="0"/>
        <v>59.6</v>
      </c>
      <c r="G70" s="20"/>
    </row>
    <row r="71" spans="1:7" ht="35.25" customHeight="1" outlineLevel="3">
      <c r="A71" s="26" t="s">
        <v>7</v>
      </c>
      <c r="B71" s="23"/>
      <c r="C71" s="49">
        <v>384.26128</v>
      </c>
      <c r="D71" s="50">
        <v>384.26128</v>
      </c>
      <c r="E71" s="24">
        <f t="shared" si="2"/>
        <v>0</v>
      </c>
      <c r="F71" s="25">
        <f t="shared" si="0"/>
        <v>100</v>
      </c>
      <c r="G71" s="20"/>
    </row>
    <row r="72" spans="1:7" ht="21.75" customHeight="1" outlineLevel="3">
      <c r="A72" s="26" t="s">
        <v>8</v>
      </c>
      <c r="B72" s="23"/>
      <c r="C72" s="27">
        <f>675.433+73.19262+112.144</f>
        <v>860.76962000000003</v>
      </c>
      <c r="D72" s="44">
        <v>185.33655999999999</v>
      </c>
      <c r="E72" s="24">
        <f t="shared" si="2"/>
        <v>675.43305999999995</v>
      </c>
      <c r="F72" s="25">
        <f t="shared" si="0"/>
        <v>21.5</v>
      </c>
      <c r="G72" s="20"/>
    </row>
    <row r="73" spans="1:7" ht="21.75" customHeight="1" outlineLevel="3">
      <c r="A73" s="26" t="s">
        <v>9</v>
      </c>
      <c r="B73" s="23"/>
      <c r="C73" s="27">
        <v>2133.4860800000001</v>
      </c>
      <c r="D73" s="44">
        <v>1445.0530799999999</v>
      </c>
      <c r="E73" s="24">
        <f t="shared" si="2"/>
        <v>688.43299999999999</v>
      </c>
      <c r="F73" s="25">
        <f t="shared" ref="F73:F124" si="6">D73/C73*100</f>
        <v>67.7</v>
      </c>
      <c r="G73" s="20"/>
    </row>
    <row r="74" spans="1:7" ht="30" outlineLevel="3">
      <c r="A74" s="46" t="s">
        <v>35</v>
      </c>
      <c r="B74" s="23" t="s">
        <v>36</v>
      </c>
      <c r="C74" s="44">
        <f>C75+C76+C77</f>
        <v>4094.1189300000001</v>
      </c>
      <c r="D74" s="44">
        <f>D75+D76+D77</f>
        <v>4094.1189300000001</v>
      </c>
      <c r="E74" s="24">
        <f t="shared" si="2"/>
        <v>0</v>
      </c>
      <c r="F74" s="25">
        <f t="shared" si="6"/>
        <v>100</v>
      </c>
      <c r="G74" s="20"/>
    </row>
    <row r="75" spans="1:7" ht="30.75" customHeight="1" outlineLevel="3">
      <c r="A75" s="26" t="s">
        <v>7</v>
      </c>
      <c r="B75" s="23"/>
      <c r="C75" s="28" t="s">
        <v>32</v>
      </c>
      <c r="D75" s="29">
        <v>0</v>
      </c>
      <c r="E75" s="24">
        <f t="shared" si="2"/>
        <v>0</v>
      </c>
      <c r="F75" s="25">
        <v>0</v>
      </c>
      <c r="G75" s="20"/>
    </row>
    <row r="76" spans="1:7" ht="25.5" customHeight="1" outlineLevel="3">
      <c r="A76" s="26" t="s">
        <v>8</v>
      </c>
      <c r="B76" s="23"/>
      <c r="C76" s="28" t="s">
        <v>32</v>
      </c>
      <c r="D76" s="29">
        <v>0</v>
      </c>
      <c r="E76" s="24">
        <f t="shared" si="2"/>
        <v>0</v>
      </c>
      <c r="F76" s="25">
        <v>0</v>
      </c>
      <c r="G76" s="20"/>
    </row>
    <row r="77" spans="1:7" ht="24" customHeight="1" outlineLevel="3">
      <c r="A77" s="26" t="s">
        <v>9</v>
      </c>
      <c r="B77" s="23"/>
      <c r="C77" s="27">
        <v>4094.1189300000001</v>
      </c>
      <c r="D77" s="27">
        <v>4094.1189300000001</v>
      </c>
      <c r="E77" s="24">
        <f t="shared" si="2"/>
        <v>0</v>
      </c>
      <c r="F77" s="25">
        <f t="shared" si="6"/>
        <v>100</v>
      </c>
      <c r="G77" s="20"/>
    </row>
    <row r="78" spans="1:7" ht="45.75" customHeight="1" outlineLevel="3">
      <c r="A78" s="22" t="s">
        <v>37</v>
      </c>
      <c r="B78" s="23" t="s">
        <v>38</v>
      </c>
      <c r="C78" s="44">
        <f>C79+C80+C81</f>
        <v>2955.6252100000002</v>
      </c>
      <c r="D78" s="44">
        <f>D79+D80+D81</f>
        <v>2955.6252100000002</v>
      </c>
      <c r="E78" s="24">
        <f t="shared" si="2"/>
        <v>0</v>
      </c>
      <c r="F78" s="25">
        <f t="shared" si="6"/>
        <v>100</v>
      </c>
      <c r="G78" s="20"/>
    </row>
    <row r="79" spans="1:7" ht="30" customHeight="1" outlineLevel="3">
      <c r="A79" s="26" t="s">
        <v>7</v>
      </c>
      <c r="B79" s="23"/>
      <c r="C79" s="28" t="s">
        <v>32</v>
      </c>
      <c r="D79" s="29">
        <v>0</v>
      </c>
      <c r="E79" s="24">
        <f t="shared" si="2"/>
        <v>0</v>
      </c>
      <c r="F79" s="25">
        <v>0</v>
      </c>
      <c r="G79" s="20"/>
    </row>
    <row r="80" spans="1:7" ht="24" customHeight="1" outlineLevel="3">
      <c r="A80" s="26" t="s">
        <v>8</v>
      </c>
      <c r="B80" s="23"/>
      <c r="C80" s="28" t="s">
        <v>32</v>
      </c>
      <c r="D80" s="29">
        <v>0</v>
      </c>
      <c r="E80" s="24">
        <f t="shared" si="2"/>
        <v>0</v>
      </c>
      <c r="F80" s="25">
        <v>0</v>
      </c>
      <c r="G80" s="20"/>
    </row>
    <row r="81" spans="1:7" ht="24.75" customHeight="1" outlineLevel="3">
      <c r="A81" s="26" t="s">
        <v>9</v>
      </c>
      <c r="B81" s="23"/>
      <c r="C81" s="27">
        <v>2955.6252100000002</v>
      </c>
      <c r="D81" s="27">
        <v>2955.6252100000002</v>
      </c>
      <c r="E81" s="24">
        <f t="shared" si="2"/>
        <v>0</v>
      </c>
      <c r="F81" s="25">
        <f t="shared" si="6"/>
        <v>100</v>
      </c>
      <c r="G81" s="20"/>
    </row>
    <row r="82" spans="1:7" ht="46.5" customHeight="1" outlineLevel="3">
      <c r="A82" s="26" t="s">
        <v>39</v>
      </c>
      <c r="B82" s="23" t="s">
        <v>40</v>
      </c>
      <c r="C82" s="44">
        <f>C83+C84+C85</f>
        <v>4957.7302799999998</v>
      </c>
      <c r="D82" s="44">
        <f>D83+D84+D85</f>
        <v>4957.7302799999998</v>
      </c>
      <c r="E82" s="24">
        <f t="shared" si="2"/>
        <v>0</v>
      </c>
      <c r="F82" s="25">
        <f t="shared" si="6"/>
        <v>100</v>
      </c>
      <c r="G82" s="20"/>
    </row>
    <row r="83" spans="1:7" ht="30.75" customHeight="1" outlineLevel="3">
      <c r="A83" s="26" t="s">
        <v>7</v>
      </c>
      <c r="B83" s="23"/>
      <c r="C83" s="28">
        <v>0</v>
      </c>
      <c r="D83" s="29">
        <v>0</v>
      </c>
      <c r="E83" s="24">
        <f t="shared" si="2"/>
        <v>0</v>
      </c>
      <c r="F83" s="25">
        <v>0</v>
      </c>
      <c r="G83" s="20"/>
    </row>
    <row r="84" spans="1:7" ht="25.5" customHeight="1" outlineLevel="3">
      <c r="A84" s="26" t="s">
        <v>8</v>
      </c>
      <c r="B84" s="23"/>
      <c r="C84" s="28">
        <v>0</v>
      </c>
      <c r="D84" s="29">
        <v>0</v>
      </c>
      <c r="E84" s="24">
        <f t="shared" si="2"/>
        <v>0</v>
      </c>
      <c r="F84" s="25">
        <v>0</v>
      </c>
      <c r="G84" s="20"/>
    </row>
    <row r="85" spans="1:7" ht="26.25" customHeight="1" outlineLevel="3">
      <c r="A85" s="26" t="s">
        <v>9</v>
      </c>
      <c r="B85" s="23"/>
      <c r="C85" s="27">
        <v>4957.7302799999998</v>
      </c>
      <c r="D85" s="44">
        <v>4957.7302799999998</v>
      </c>
      <c r="E85" s="24">
        <f t="shared" si="2"/>
        <v>0</v>
      </c>
      <c r="F85" s="25">
        <f t="shared" si="6"/>
        <v>100</v>
      </c>
      <c r="G85" s="20"/>
    </row>
    <row r="86" spans="1:7" ht="0.75" hidden="1" customHeight="1" outlineLevel="3">
      <c r="A86" s="56" t="s">
        <v>41</v>
      </c>
      <c r="B86" s="53" t="s">
        <v>42</v>
      </c>
      <c r="C86" s="54">
        <f>C87+C88+C89</f>
        <v>0</v>
      </c>
      <c r="D86" s="54">
        <f>D87+D88+D89</f>
        <v>0</v>
      </c>
      <c r="E86" s="51">
        <f t="shared" si="2"/>
        <v>0</v>
      </c>
      <c r="F86" s="52" t="e">
        <f t="shared" si="6"/>
        <v>#DIV/0!</v>
      </c>
      <c r="G86" s="20"/>
    </row>
    <row r="87" spans="1:7" ht="17.25" hidden="1" customHeight="1" outlineLevel="3">
      <c r="A87" s="56" t="s">
        <v>43</v>
      </c>
      <c r="B87" s="53"/>
      <c r="C87" s="57">
        <v>0</v>
      </c>
      <c r="D87" s="54">
        <v>0</v>
      </c>
      <c r="E87" s="51">
        <f t="shared" ref="E87:E163" si="7">C87-D87</f>
        <v>0</v>
      </c>
      <c r="F87" s="52" t="e">
        <f t="shared" si="6"/>
        <v>#DIV/0!</v>
      </c>
      <c r="G87" s="20"/>
    </row>
    <row r="88" spans="1:7" ht="17.25" hidden="1" customHeight="1" outlineLevel="3">
      <c r="A88" s="56" t="s">
        <v>8</v>
      </c>
      <c r="B88" s="53"/>
      <c r="C88" s="57">
        <v>0</v>
      </c>
      <c r="D88" s="54">
        <v>0</v>
      </c>
      <c r="E88" s="51">
        <f t="shared" si="7"/>
        <v>0</v>
      </c>
      <c r="F88" s="52" t="e">
        <f t="shared" si="6"/>
        <v>#DIV/0!</v>
      </c>
      <c r="G88" s="20"/>
    </row>
    <row r="89" spans="1:7" ht="17.25" hidden="1" customHeight="1" outlineLevel="3">
      <c r="A89" s="56" t="s">
        <v>9</v>
      </c>
      <c r="B89" s="53"/>
      <c r="C89" s="57">
        <v>0</v>
      </c>
      <c r="D89" s="54">
        <v>0</v>
      </c>
      <c r="E89" s="51">
        <f t="shared" si="7"/>
        <v>0</v>
      </c>
      <c r="F89" s="52" t="e">
        <f t="shared" si="6"/>
        <v>#DIV/0!</v>
      </c>
      <c r="G89" s="20"/>
    </row>
    <row r="90" spans="1:7" ht="31.5" customHeight="1" outlineLevel="3">
      <c r="A90" s="16" t="s">
        <v>129</v>
      </c>
      <c r="B90" s="17" t="s">
        <v>44</v>
      </c>
      <c r="C90" s="18">
        <f>C91+C92+C93</f>
        <v>167698.95963</v>
      </c>
      <c r="D90" s="18">
        <f>D91+D92+D93</f>
        <v>167439.14913000001</v>
      </c>
      <c r="E90" s="19">
        <f t="shared" si="7"/>
        <v>259.81049999999999</v>
      </c>
      <c r="F90" s="25">
        <f t="shared" si="6"/>
        <v>99.8</v>
      </c>
      <c r="G90" s="20"/>
    </row>
    <row r="91" spans="1:7" ht="30" customHeight="1" outlineLevel="3">
      <c r="A91" s="21" t="s">
        <v>7</v>
      </c>
      <c r="B91" s="17"/>
      <c r="C91" s="30">
        <f t="shared" ref="C91:D93" si="8">C95</f>
        <v>0</v>
      </c>
      <c r="D91" s="30">
        <f t="shared" si="8"/>
        <v>0</v>
      </c>
      <c r="E91" s="30">
        <f t="shared" ref="E91:E93" si="9">E95</f>
        <v>0</v>
      </c>
      <c r="F91" s="25">
        <v>0</v>
      </c>
      <c r="G91" s="20"/>
    </row>
    <row r="92" spans="1:7" ht="24" customHeight="1" outlineLevel="3">
      <c r="A92" s="21" t="s">
        <v>8</v>
      </c>
      <c r="B92" s="17"/>
      <c r="C92" s="30">
        <f t="shared" si="8"/>
        <v>168.005</v>
      </c>
      <c r="D92" s="30">
        <f t="shared" si="8"/>
        <v>168.005</v>
      </c>
      <c r="E92" s="30">
        <f t="shared" si="9"/>
        <v>0</v>
      </c>
      <c r="F92" s="25">
        <f t="shared" si="6"/>
        <v>100</v>
      </c>
      <c r="G92" s="20"/>
    </row>
    <row r="93" spans="1:7" ht="23.25" customHeight="1" outlineLevel="3">
      <c r="A93" s="21" t="s">
        <v>9</v>
      </c>
      <c r="B93" s="17"/>
      <c r="C93" s="30">
        <f t="shared" si="8"/>
        <v>167530.95462999999</v>
      </c>
      <c r="D93" s="30">
        <f t="shared" si="8"/>
        <v>167271.14413</v>
      </c>
      <c r="E93" s="30">
        <f t="shared" si="9"/>
        <v>259.81049999999999</v>
      </c>
      <c r="F93" s="25">
        <f t="shared" si="6"/>
        <v>99.8</v>
      </c>
      <c r="G93" s="20"/>
    </row>
    <row r="94" spans="1:7" ht="45" customHeight="1" outlineLevel="3">
      <c r="A94" s="22" t="s">
        <v>130</v>
      </c>
      <c r="B94" s="23" t="s">
        <v>45</v>
      </c>
      <c r="C94" s="44">
        <f>C95+C96+C97</f>
        <v>167698.95963</v>
      </c>
      <c r="D94" s="44">
        <f>D95+D96+D97</f>
        <v>167439.14913000001</v>
      </c>
      <c r="E94" s="24">
        <f t="shared" si="7"/>
        <v>259.81049999999999</v>
      </c>
      <c r="F94" s="25">
        <f t="shared" si="6"/>
        <v>99.8</v>
      </c>
      <c r="G94" s="20"/>
    </row>
    <row r="95" spans="1:7" ht="30" customHeight="1" outlineLevel="3">
      <c r="A95" s="26" t="s">
        <v>7</v>
      </c>
      <c r="B95" s="23"/>
      <c r="C95" s="27">
        <f>C99+C103</f>
        <v>0</v>
      </c>
      <c r="D95" s="27">
        <f t="shared" ref="D95:E95" si="10">D99+D103</f>
        <v>0</v>
      </c>
      <c r="E95" s="27">
        <f t="shared" si="10"/>
        <v>0</v>
      </c>
      <c r="F95" s="25">
        <v>0</v>
      </c>
      <c r="G95" s="20"/>
    </row>
    <row r="96" spans="1:7" ht="22.5" customHeight="1" outlineLevel="3">
      <c r="A96" s="26" t="s">
        <v>8</v>
      </c>
      <c r="B96" s="23"/>
      <c r="C96" s="27">
        <v>168.005</v>
      </c>
      <c r="D96" s="27">
        <v>168.005</v>
      </c>
      <c r="E96" s="24">
        <f>C96-D96</f>
        <v>0</v>
      </c>
      <c r="F96" s="25">
        <f t="shared" si="6"/>
        <v>100</v>
      </c>
      <c r="G96" s="20"/>
    </row>
    <row r="97" spans="1:7" ht="21" customHeight="1" outlineLevel="3">
      <c r="A97" s="26" t="s">
        <v>9</v>
      </c>
      <c r="B97" s="23"/>
      <c r="C97" s="27">
        <v>167530.95462999999</v>
      </c>
      <c r="D97" s="44">
        <v>167271.14413</v>
      </c>
      <c r="E97" s="24">
        <f t="shared" si="7"/>
        <v>259.81049999999999</v>
      </c>
      <c r="F97" s="25">
        <f t="shared" si="6"/>
        <v>99.8</v>
      </c>
      <c r="G97" s="20"/>
    </row>
    <row r="98" spans="1:7" ht="30" hidden="1" customHeight="1" outlineLevel="3">
      <c r="A98" s="56" t="s">
        <v>46</v>
      </c>
      <c r="B98" s="53" t="s">
        <v>47</v>
      </c>
      <c r="C98" s="57">
        <f>C99+C100+C101</f>
        <v>0</v>
      </c>
      <c r="D98" s="54">
        <f>D99+D100+D101</f>
        <v>0</v>
      </c>
      <c r="E98" s="55">
        <f>E99+E100+E101</f>
        <v>0</v>
      </c>
      <c r="F98" s="52" t="e">
        <f t="shared" si="6"/>
        <v>#DIV/0!</v>
      </c>
      <c r="G98" s="20"/>
    </row>
    <row r="99" spans="1:7" ht="29.25" hidden="1" customHeight="1" outlineLevel="3">
      <c r="A99" s="56" t="s">
        <v>7</v>
      </c>
      <c r="B99" s="53"/>
      <c r="C99" s="57"/>
      <c r="D99" s="57"/>
      <c r="E99" s="55">
        <f t="shared" si="7"/>
        <v>0</v>
      </c>
      <c r="F99" s="52" t="e">
        <f t="shared" si="6"/>
        <v>#DIV/0!</v>
      </c>
      <c r="G99" s="20"/>
    </row>
    <row r="100" spans="1:7" ht="22.5" hidden="1" customHeight="1" outlineLevel="3">
      <c r="A100" s="56" t="s">
        <v>8</v>
      </c>
      <c r="B100" s="53"/>
      <c r="C100" s="57"/>
      <c r="D100" s="57"/>
      <c r="E100" s="55">
        <f t="shared" si="7"/>
        <v>0</v>
      </c>
      <c r="F100" s="52" t="e">
        <f t="shared" si="6"/>
        <v>#DIV/0!</v>
      </c>
      <c r="G100" s="20"/>
    </row>
    <row r="101" spans="1:7" ht="23.25" hidden="1" customHeight="1" outlineLevel="3">
      <c r="A101" s="56" t="s">
        <v>9</v>
      </c>
      <c r="B101" s="53"/>
      <c r="C101" s="57"/>
      <c r="D101" s="57"/>
      <c r="E101" s="55">
        <f t="shared" si="7"/>
        <v>0</v>
      </c>
      <c r="F101" s="52" t="e">
        <f t="shared" si="6"/>
        <v>#DIV/0!</v>
      </c>
      <c r="G101" s="20"/>
    </row>
    <row r="102" spans="1:7" ht="48" hidden="1" customHeight="1" outlineLevel="3">
      <c r="A102" s="56" t="s">
        <v>48</v>
      </c>
      <c r="B102" s="53" t="s">
        <v>49</v>
      </c>
      <c r="C102" s="57">
        <f>C103+C104+C105</f>
        <v>0</v>
      </c>
      <c r="D102" s="57">
        <f>D103+D104+D105</f>
        <v>0</v>
      </c>
      <c r="E102" s="57">
        <f>E103+E104+E105</f>
        <v>0</v>
      </c>
      <c r="F102" s="52" t="e">
        <f t="shared" si="6"/>
        <v>#DIV/0!</v>
      </c>
      <c r="G102" s="20"/>
    </row>
    <row r="103" spans="1:7" ht="29.25" hidden="1" customHeight="1" outlineLevel="3">
      <c r="A103" s="56" t="s">
        <v>7</v>
      </c>
      <c r="B103" s="53"/>
      <c r="C103" s="57"/>
      <c r="D103" s="54"/>
      <c r="E103" s="55">
        <f t="shared" si="7"/>
        <v>0</v>
      </c>
      <c r="F103" s="52" t="e">
        <f t="shared" si="6"/>
        <v>#DIV/0!</v>
      </c>
      <c r="G103" s="20"/>
    </row>
    <row r="104" spans="1:7" ht="22.5" hidden="1" customHeight="1" outlineLevel="3">
      <c r="A104" s="56" t="s">
        <v>8</v>
      </c>
      <c r="B104" s="53"/>
      <c r="C104" s="57"/>
      <c r="D104" s="54"/>
      <c r="E104" s="55">
        <f t="shared" si="7"/>
        <v>0</v>
      </c>
      <c r="F104" s="52" t="e">
        <f t="shared" si="6"/>
        <v>#DIV/0!</v>
      </c>
      <c r="G104" s="20"/>
    </row>
    <row r="105" spans="1:7" ht="23.25" hidden="1" customHeight="1" outlineLevel="3">
      <c r="A105" s="56" t="s">
        <v>9</v>
      </c>
      <c r="B105" s="53"/>
      <c r="C105" s="57"/>
      <c r="D105" s="54"/>
      <c r="E105" s="55">
        <f t="shared" si="7"/>
        <v>0</v>
      </c>
      <c r="F105" s="52" t="e">
        <f t="shared" si="6"/>
        <v>#DIV/0!</v>
      </c>
      <c r="G105" s="20"/>
    </row>
    <row r="106" spans="1:7" ht="57.75" customHeight="1" outlineLevel="3">
      <c r="A106" s="16" t="s">
        <v>131</v>
      </c>
      <c r="B106" s="17" t="s">
        <v>50</v>
      </c>
      <c r="C106" s="30">
        <f>C108+C109+C110</f>
        <v>101472.50076</v>
      </c>
      <c r="D106" s="30">
        <f>D108+D109+D110</f>
        <v>101467.61444999999</v>
      </c>
      <c r="E106" s="19">
        <f t="shared" si="7"/>
        <v>4.8863099999999999</v>
      </c>
      <c r="F106" s="25">
        <f t="shared" si="6"/>
        <v>100</v>
      </c>
      <c r="G106" s="33"/>
    </row>
    <row r="107" spans="1:7" ht="36.75" hidden="1" customHeight="1" outlineLevel="3">
      <c r="A107" s="21" t="s">
        <v>51</v>
      </c>
      <c r="B107" s="17"/>
      <c r="C107" s="30"/>
      <c r="D107" s="30"/>
      <c r="E107" s="19"/>
      <c r="F107" s="25" t="e">
        <f t="shared" si="6"/>
        <v>#DIV/0!</v>
      </c>
      <c r="G107" s="33"/>
    </row>
    <row r="108" spans="1:7" ht="30" customHeight="1" outlineLevel="3">
      <c r="A108" s="21" t="s">
        <v>7</v>
      </c>
      <c r="B108" s="17"/>
      <c r="C108" s="30">
        <f>C112+C117+C121+C125+C129+C133</f>
        <v>10644.40869</v>
      </c>
      <c r="D108" s="30">
        <f t="shared" ref="D108:D109" si="11">D112+D117+D121+D125+D129+D133</f>
        <v>10644.40869</v>
      </c>
      <c r="E108" s="19">
        <f t="shared" si="7"/>
        <v>0</v>
      </c>
      <c r="F108" s="25">
        <f t="shared" si="6"/>
        <v>100</v>
      </c>
      <c r="G108" s="33"/>
    </row>
    <row r="109" spans="1:7" ht="26.25" customHeight="1" outlineLevel="3">
      <c r="A109" s="21" t="s">
        <v>8</v>
      </c>
      <c r="B109" s="17"/>
      <c r="C109" s="30">
        <f>C113+C118+C122+C126+C130+C134</f>
        <v>86061.332710000002</v>
      </c>
      <c r="D109" s="30">
        <f t="shared" si="11"/>
        <v>86060.396710000001</v>
      </c>
      <c r="E109" s="30">
        <f>E113+E122+E118+E130</f>
        <v>0.93600000000000005</v>
      </c>
      <c r="F109" s="25">
        <f t="shared" si="6"/>
        <v>100</v>
      </c>
      <c r="G109" s="33"/>
    </row>
    <row r="110" spans="1:7" ht="24" customHeight="1" outlineLevel="3">
      <c r="A110" s="21" t="s">
        <v>9</v>
      </c>
      <c r="B110" s="17"/>
      <c r="C110" s="30">
        <f>C114+C119+C123+C127+C131+C135</f>
        <v>4766.75936</v>
      </c>
      <c r="D110" s="30">
        <f>D114+D119+D123+D127+D131+D135</f>
        <v>4762.8090499999998</v>
      </c>
      <c r="E110" s="30">
        <f>E114+E123+E119+E131</f>
        <v>3.95031</v>
      </c>
      <c r="F110" s="25">
        <f t="shared" si="6"/>
        <v>99.9</v>
      </c>
      <c r="G110" s="33"/>
    </row>
    <row r="111" spans="1:7" ht="30" outlineLevel="3">
      <c r="A111" s="22" t="s">
        <v>132</v>
      </c>
      <c r="B111" s="23" t="s">
        <v>52</v>
      </c>
      <c r="C111" s="27">
        <f>C113+C114</f>
        <v>2247.7260500000002</v>
      </c>
      <c r="D111" s="44">
        <f>D113+D114</f>
        <v>2243.77574</v>
      </c>
      <c r="E111" s="24">
        <f t="shared" si="7"/>
        <v>3.95031</v>
      </c>
      <c r="F111" s="25">
        <f t="shared" si="6"/>
        <v>99.8</v>
      </c>
      <c r="G111" s="20"/>
    </row>
    <row r="112" spans="1:7" ht="30.75" customHeight="1" outlineLevel="3">
      <c r="A112" s="26" t="s">
        <v>7</v>
      </c>
      <c r="B112" s="23"/>
      <c r="C112" s="27">
        <v>0</v>
      </c>
      <c r="D112" s="44">
        <v>0</v>
      </c>
      <c r="E112" s="24">
        <f t="shared" si="7"/>
        <v>0</v>
      </c>
      <c r="F112" s="25">
        <v>0</v>
      </c>
      <c r="G112" s="20"/>
    </row>
    <row r="113" spans="1:7" ht="22.5" customHeight="1" outlineLevel="3">
      <c r="A113" s="26" t="s">
        <v>8</v>
      </c>
      <c r="B113" s="23"/>
      <c r="C113" s="27">
        <v>0</v>
      </c>
      <c r="D113" s="44">
        <v>0</v>
      </c>
      <c r="E113" s="24">
        <f t="shared" si="7"/>
        <v>0</v>
      </c>
      <c r="F113" s="25">
        <v>0</v>
      </c>
      <c r="G113" s="20"/>
    </row>
    <row r="114" spans="1:7" ht="24" customHeight="1" outlineLevel="3">
      <c r="A114" s="26" t="s">
        <v>9</v>
      </c>
      <c r="B114" s="23"/>
      <c r="C114" s="27">
        <v>2247.7260500000002</v>
      </c>
      <c r="D114" s="44">
        <v>2243.77574</v>
      </c>
      <c r="E114" s="24">
        <f t="shared" si="7"/>
        <v>3.95031</v>
      </c>
      <c r="F114" s="25">
        <f t="shared" si="6"/>
        <v>99.8</v>
      </c>
      <c r="G114" s="20"/>
    </row>
    <row r="115" spans="1:7" ht="33.75" customHeight="1" outlineLevel="3">
      <c r="A115" s="26" t="s">
        <v>133</v>
      </c>
      <c r="B115" s="23" t="s">
        <v>53</v>
      </c>
      <c r="C115" s="27">
        <f>C117+C118+C119+C116</f>
        <v>636.13735999999994</v>
      </c>
      <c r="D115" s="44">
        <f>D117+D118+D119+D116</f>
        <v>636.13735999999994</v>
      </c>
      <c r="E115" s="24">
        <f t="shared" si="7"/>
        <v>0</v>
      </c>
      <c r="F115" s="25">
        <f t="shared" si="6"/>
        <v>100</v>
      </c>
      <c r="G115" s="20"/>
    </row>
    <row r="116" spans="1:7" ht="21" hidden="1" customHeight="1" outlineLevel="3">
      <c r="A116" s="26" t="s">
        <v>54</v>
      </c>
      <c r="B116" s="23"/>
      <c r="C116" s="27">
        <v>0</v>
      </c>
      <c r="D116" s="44">
        <v>0</v>
      </c>
      <c r="E116" s="24">
        <f t="shared" si="7"/>
        <v>0</v>
      </c>
      <c r="F116" s="25" t="e">
        <f t="shared" si="6"/>
        <v>#DIV/0!</v>
      </c>
      <c r="G116" s="20"/>
    </row>
    <row r="117" spans="1:7" ht="30.75" customHeight="1" outlineLevel="3">
      <c r="A117" s="26" t="s">
        <v>7</v>
      </c>
      <c r="B117" s="23"/>
      <c r="C117" s="27">
        <v>0</v>
      </c>
      <c r="D117" s="44">
        <v>0</v>
      </c>
      <c r="E117" s="24">
        <f t="shared" si="7"/>
        <v>0</v>
      </c>
      <c r="F117" s="25">
        <v>0</v>
      </c>
      <c r="G117" s="20"/>
    </row>
    <row r="118" spans="1:7" ht="24.75" customHeight="1" outlineLevel="3">
      <c r="A118" s="26" t="s">
        <v>8</v>
      </c>
      <c r="B118" s="23"/>
      <c r="C118" s="27">
        <v>0</v>
      </c>
      <c r="D118" s="44">
        <v>0</v>
      </c>
      <c r="E118" s="24">
        <f t="shared" si="7"/>
        <v>0</v>
      </c>
      <c r="F118" s="25">
        <v>0</v>
      </c>
      <c r="G118" s="20"/>
    </row>
    <row r="119" spans="1:7" ht="24.75" customHeight="1" outlineLevel="3">
      <c r="A119" s="26" t="s">
        <v>9</v>
      </c>
      <c r="B119" s="23"/>
      <c r="C119" s="27">
        <v>636.13735999999994</v>
      </c>
      <c r="D119" s="27">
        <v>636.13735999999994</v>
      </c>
      <c r="E119" s="24">
        <f t="shared" si="7"/>
        <v>0</v>
      </c>
      <c r="F119" s="25">
        <f t="shared" si="6"/>
        <v>100</v>
      </c>
      <c r="G119" s="20"/>
    </row>
    <row r="120" spans="1:7" ht="45" customHeight="1" outlineLevel="3">
      <c r="A120" s="22" t="s">
        <v>134</v>
      </c>
      <c r="B120" s="23" t="s">
        <v>55</v>
      </c>
      <c r="C120" s="27">
        <f>C121+C122+C123</f>
        <v>2750.4749999999999</v>
      </c>
      <c r="D120" s="27">
        <f>D121+D122+D123</f>
        <v>2750.4749999999999</v>
      </c>
      <c r="E120" s="24">
        <f t="shared" si="7"/>
        <v>0</v>
      </c>
      <c r="F120" s="25">
        <f t="shared" si="6"/>
        <v>100</v>
      </c>
      <c r="G120" s="20"/>
    </row>
    <row r="121" spans="1:7" ht="30.75" customHeight="1" outlineLevel="3">
      <c r="A121" s="26" t="s">
        <v>7</v>
      </c>
      <c r="B121" s="23"/>
      <c r="C121" s="27">
        <v>891.73653000000002</v>
      </c>
      <c r="D121" s="27">
        <v>891.73653000000002</v>
      </c>
      <c r="E121" s="24">
        <f t="shared" si="7"/>
        <v>0</v>
      </c>
      <c r="F121" s="25">
        <f t="shared" si="6"/>
        <v>100</v>
      </c>
      <c r="G121" s="20"/>
    </row>
    <row r="122" spans="1:7" ht="24" customHeight="1" outlineLevel="3">
      <c r="A122" s="26" t="s">
        <v>8</v>
      </c>
      <c r="B122" s="23"/>
      <c r="C122" s="27">
        <v>1208.73847</v>
      </c>
      <c r="D122" s="27">
        <v>1208.73847</v>
      </c>
      <c r="E122" s="24">
        <f t="shared" si="7"/>
        <v>0</v>
      </c>
      <c r="F122" s="25">
        <f t="shared" si="6"/>
        <v>100</v>
      </c>
      <c r="G122" s="20"/>
    </row>
    <row r="123" spans="1:7" ht="23.25" customHeight="1" outlineLevel="3">
      <c r="A123" s="26" t="s">
        <v>9</v>
      </c>
      <c r="B123" s="23"/>
      <c r="C123" s="27">
        <v>650</v>
      </c>
      <c r="D123" s="27">
        <v>650</v>
      </c>
      <c r="E123" s="24">
        <f t="shared" si="7"/>
        <v>0</v>
      </c>
      <c r="F123" s="25">
        <f t="shared" si="6"/>
        <v>100</v>
      </c>
      <c r="G123" s="20"/>
    </row>
    <row r="124" spans="1:7" ht="60.75" customHeight="1" outlineLevel="3">
      <c r="A124" s="22" t="s">
        <v>161</v>
      </c>
      <c r="B124" s="23" t="s">
        <v>158</v>
      </c>
      <c r="C124" s="27">
        <f>C125+C126+C127</f>
        <v>40702.680410000001</v>
      </c>
      <c r="D124" s="27">
        <f>D125+D126+D127</f>
        <v>40702.680410000001</v>
      </c>
      <c r="E124" s="24">
        <f t="shared" ref="E124:E127" si="12">C124-D124</f>
        <v>0</v>
      </c>
      <c r="F124" s="25">
        <f t="shared" si="6"/>
        <v>100</v>
      </c>
      <c r="G124" s="20"/>
    </row>
    <row r="125" spans="1:7" ht="30" customHeight="1" outlineLevel="3">
      <c r="A125" s="26" t="s">
        <v>7</v>
      </c>
      <c r="B125" s="23"/>
      <c r="C125" s="27">
        <v>0</v>
      </c>
      <c r="D125" s="44">
        <v>0</v>
      </c>
      <c r="E125" s="24">
        <f t="shared" si="12"/>
        <v>0</v>
      </c>
      <c r="F125" s="25">
        <v>0</v>
      </c>
      <c r="G125" s="20"/>
    </row>
    <row r="126" spans="1:7" ht="23.25" customHeight="1" outlineLevel="3">
      <c r="A126" s="26" t="s">
        <v>8</v>
      </c>
      <c r="B126" s="23"/>
      <c r="C126" s="27">
        <v>39481.599999999999</v>
      </c>
      <c r="D126" s="27">
        <v>39481.599999999999</v>
      </c>
      <c r="E126" s="24">
        <f t="shared" si="12"/>
        <v>0</v>
      </c>
      <c r="F126" s="25">
        <f t="shared" ref="F126:F152" si="13">D126/C126*100</f>
        <v>100</v>
      </c>
      <c r="G126" s="20"/>
    </row>
    <row r="127" spans="1:7" ht="23.25" customHeight="1" outlineLevel="3">
      <c r="A127" s="26" t="s">
        <v>9</v>
      </c>
      <c r="B127" s="23"/>
      <c r="C127" s="27">
        <v>1221.08041</v>
      </c>
      <c r="D127" s="27">
        <v>1221.08041</v>
      </c>
      <c r="E127" s="24">
        <f t="shared" si="12"/>
        <v>0</v>
      </c>
      <c r="F127" s="25">
        <f t="shared" si="13"/>
        <v>100</v>
      </c>
      <c r="G127" s="20"/>
    </row>
    <row r="128" spans="1:7" ht="75" outlineLevel="3">
      <c r="A128" s="26" t="s">
        <v>119</v>
      </c>
      <c r="B128" s="23" t="s">
        <v>56</v>
      </c>
      <c r="C128" s="27">
        <f>C129+C130+C131</f>
        <v>54741.630559999998</v>
      </c>
      <c r="D128" s="27">
        <f>D129+D130+D131</f>
        <v>54740.694560000004</v>
      </c>
      <c r="E128" s="24">
        <f t="shared" si="7"/>
        <v>0.93600000000000005</v>
      </c>
      <c r="F128" s="25">
        <f t="shared" si="13"/>
        <v>100</v>
      </c>
      <c r="G128" s="20"/>
    </row>
    <row r="129" spans="1:7" ht="31.5" customHeight="1" outlineLevel="3">
      <c r="A129" s="26" t="s">
        <v>7</v>
      </c>
      <c r="B129" s="23"/>
      <c r="C129" s="27">
        <v>9752.6721600000001</v>
      </c>
      <c r="D129" s="27">
        <v>9752.6721600000001</v>
      </c>
      <c r="E129" s="24">
        <f t="shared" si="7"/>
        <v>0</v>
      </c>
      <c r="F129" s="25">
        <f t="shared" si="13"/>
        <v>100</v>
      </c>
      <c r="G129" s="20"/>
    </row>
    <row r="130" spans="1:7" ht="21" customHeight="1" outlineLevel="3">
      <c r="A130" s="26" t="s">
        <v>8</v>
      </c>
      <c r="B130" s="23"/>
      <c r="C130" s="27">
        <v>44988.958400000003</v>
      </c>
      <c r="D130" s="44">
        <v>44988.022400000002</v>
      </c>
      <c r="E130" s="24">
        <f t="shared" si="7"/>
        <v>0.93600000000000005</v>
      </c>
      <c r="F130" s="25">
        <f t="shared" si="13"/>
        <v>100</v>
      </c>
      <c r="G130" s="20"/>
    </row>
    <row r="131" spans="1:7" ht="21" customHeight="1" outlineLevel="3">
      <c r="A131" s="26" t="s">
        <v>9</v>
      </c>
      <c r="B131" s="23"/>
      <c r="C131" s="27">
        <v>0</v>
      </c>
      <c r="D131" s="44">
        <v>0</v>
      </c>
      <c r="E131" s="24">
        <f t="shared" si="7"/>
        <v>0</v>
      </c>
      <c r="F131" s="25">
        <v>0</v>
      </c>
      <c r="G131" s="20"/>
    </row>
    <row r="132" spans="1:7" ht="33" customHeight="1" outlineLevel="3">
      <c r="A132" s="26" t="s">
        <v>57</v>
      </c>
      <c r="B132" s="23" t="s">
        <v>58</v>
      </c>
      <c r="C132" s="27">
        <f>C133+C134+C135</f>
        <v>393.85138000000001</v>
      </c>
      <c r="D132" s="27">
        <f>D133+D134+D135</f>
        <v>393.85138000000001</v>
      </c>
      <c r="E132" s="24">
        <f t="shared" si="7"/>
        <v>0</v>
      </c>
      <c r="F132" s="25">
        <f t="shared" si="13"/>
        <v>100</v>
      </c>
      <c r="G132" s="20"/>
    </row>
    <row r="133" spans="1:7" ht="32.25" customHeight="1" outlineLevel="3">
      <c r="A133" s="26" t="s">
        <v>7</v>
      </c>
      <c r="B133" s="23"/>
      <c r="C133" s="27">
        <v>0</v>
      </c>
      <c r="D133" s="44">
        <v>0</v>
      </c>
      <c r="E133" s="24">
        <f t="shared" si="7"/>
        <v>0</v>
      </c>
      <c r="F133" s="25">
        <v>0</v>
      </c>
      <c r="G133" s="20"/>
    </row>
    <row r="134" spans="1:7" ht="23.25" customHeight="1" outlineLevel="3">
      <c r="A134" s="26" t="s">
        <v>8</v>
      </c>
      <c r="B134" s="23"/>
      <c r="C134" s="27">
        <v>382.03584000000001</v>
      </c>
      <c r="D134" s="27">
        <v>382.03584000000001</v>
      </c>
      <c r="E134" s="24">
        <f t="shared" si="7"/>
        <v>0</v>
      </c>
      <c r="F134" s="25">
        <f t="shared" si="13"/>
        <v>100</v>
      </c>
      <c r="G134" s="20"/>
    </row>
    <row r="135" spans="1:7" ht="24" customHeight="1" outlineLevel="3">
      <c r="A135" s="26" t="s">
        <v>9</v>
      </c>
      <c r="B135" s="23"/>
      <c r="C135" s="27">
        <v>11.81554</v>
      </c>
      <c r="D135" s="27">
        <v>11.81554</v>
      </c>
      <c r="E135" s="24">
        <f t="shared" si="7"/>
        <v>0</v>
      </c>
      <c r="F135" s="25">
        <f t="shared" si="13"/>
        <v>100</v>
      </c>
      <c r="G135" s="20"/>
    </row>
    <row r="136" spans="1:7" ht="33" customHeight="1" outlineLevel="3">
      <c r="A136" s="16" t="s">
        <v>118</v>
      </c>
      <c r="B136" s="17" t="s">
        <v>59</v>
      </c>
      <c r="C136" s="30">
        <f>C137+C138+C139</f>
        <v>42325.979760000002</v>
      </c>
      <c r="D136" s="30">
        <f>D137+D138+D139</f>
        <v>41958.292379999999</v>
      </c>
      <c r="E136" s="19">
        <f t="shared" si="7"/>
        <v>367.68738000000002</v>
      </c>
      <c r="F136" s="25">
        <f t="shared" si="13"/>
        <v>99.1</v>
      </c>
      <c r="G136" s="20"/>
    </row>
    <row r="137" spans="1:7" ht="30" customHeight="1" outlineLevel="3">
      <c r="A137" s="21" t="s">
        <v>7</v>
      </c>
      <c r="B137" s="17"/>
      <c r="C137" s="32">
        <f>C141+C145+C149+C153</f>
        <v>0</v>
      </c>
      <c r="D137" s="32">
        <f>D141+D145+D149+D153</f>
        <v>0</v>
      </c>
      <c r="E137" s="19">
        <f t="shared" si="7"/>
        <v>0</v>
      </c>
      <c r="F137" s="25">
        <v>0</v>
      </c>
      <c r="G137" s="20"/>
    </row>
    <row r="138" spans="1:7" ht="22.5" customHeight="1" outlineLevel="3">
      <c r="A138" s="21" t="s">
        <v>8</v>
      </c>
      <c r="B138" s="17"/>
      <c r="C138" s="32">
        <f>C142+C146+C154+C150</f>
        <v>0</v>
      </c>
      <c r="D138" s="32">
        <f>D142+D146+D154+D150</f>
        <v>0</v>
      </c>
      <c r="E138" s="19">
        <f t="shared" si="7"/>
        <v>0</v>
      </c>
      <c r="F138" s="25">
        <v>0</v>
      </c>
      <c r="G138" s="20"/>
    </row>
    <row r="139" spans="1:7" ht="21.75" customHeight="1" outlineLevel="3">
      <c r="A139" s="21" t="s">
        <v>9</v>
      </c>
      <c r="B139" s="17"/>
      <c r="C139" s="30">
        <f>C143+C147+C151+C155</f>
        <v>42325.979760000002</v>
      </c>
      <c r="D139" s="30">
        <f>D143+D147+D151+D155</f>
        <v>41958.292379999999</v>
      </c>
      <c r="E139" s="19">
        <f t="shared" si="7"/>
        <v>367.68738000000002</v>
      </c>
      <c r="F139" s="25">
        <f t="shared" si="13"/>
        <v>99.1</v>
      </c>
      <c r="G139" s="20"/>
    </row>
    <row r="140" spans="1:7" ht="64.5" customHeight="1" outlineLevel="3">
      <c r="A140" s="22" t="s">
        <v>60</v>
      </c>
      <c r="B140" s="23" t="s">
        <v>61</v>
      </c>
      <c r="C140" s="27">
        <f>C141+C142+C143</f>
        <v>619.40700000000004</v>
      </c>
      <c r="D140" s="27">
        <f>D141+D142+D143</f>
        <v>619.40616</v>
      </c>
      <c r="E140" s="24">
        <f t="shared" si="7"/>
        <v>8.4000000000000003E-4</v>
      </c>
      <c r="F140" s="25">
        <f t="shared" si="13"/>
        <v>100</v>
      </c>
      <c r="G140" s="20"/>
    </row>
    <row r="141" spans="1:7" ht="32.25" customHeight="1" outlineLevel="3">
      <c r="A141" s="26" t="s">
        <v>7</v>
      </c>
      <c r="B141" s="23"/>
      <c r="C141" s="28" t="s">
        <v>32</v>
      </c>
      <c r="D141" s="29">
        <v>0</v>
      </c>
      <c r="E141" s="24">
        <f t="shared" si="7"/>
        <v>0</v>
      </c>
      <c r="F141" s="25">
        <v>0</v>
      </c>
      <c r="G141" s="20"/>
    </row>
    <row r="142" spans="1:7" ht="22.5" customHeight="1" outlineLevel="3">
      <c r="A142" s="26" t="s">
        <v>8</v>
      </c>
      <c r="B142" s="23"/>
      <c r="C142" s="28" t="s">
        <v>32</v>
      </c>
      <c r="D142" s="29">
        <v>0</v>
      </c>
      <c r="E142" s="24">
        <f t="shared" si="7"/>
        <v>0</v>
      </c>
      <c r="F142" s="25">
        <v>0</v>
      </c>
      <c r="G142" s="20"/>
    </row>
    <row r="143" spans="1:7" ht="22.5" customHeight="1" outlineLevel="3">
      <c r="A143" s="26" t="s">
        <v>9</v>
      </c>
      <c r="B143" s="23"/>
      <c r="C143" s="27">
        <v>619.40700000000004</v>
      </c>
      <c r="D143" s="44">
        <v>619.40616</v>
      </c>
      <c r="E143" s="24">
        <f t="shared" si="7"/>
        <v>8.4000000000000003E-4</v>
      </c>
      <c r="F143" s="25">
        <f t="shared" si="13"/>
        <v>100</v>
      </c>
      <c r="G143" s="20"/>
    </row>
    <row r="144" spans="1:7" ht="26.25" customHeight="1" outlineLevel="3">
      <c r="A144" s="22" t="s">
        <v>62</v>
      </c>
      <c r="B144" s="23" t="s">
        <v>63</v>
      </c>
      <c r="C144" s="27">
        <f>C145+C146+C147</f>
        <v>3401.9517900000001</v>
      </c>
      <c r="D144" s="44">
        <f>D145+D146+D147</f>
        <v>3043.1490199999998</v>
      </c>
      <c r="E144" s="24">
        <f t="shared" si="7"/>
        <v>358.80277000000001</v>
      </c>
      <c r="F144" s="25">
        <f t="shared" si="13"/>
        <v>89.5</v>
      </c>
      <c r="G144" s="20"/>
    </row>
    <row r="145" spans="1:7" ht="32.25" customHeight="1" outlineLevel="3">
      <c r="A145" s="26" t="s">
        <v>7</v>
      </c>
      <c r="B145" s="23"/>
      <c r="C145" s="28">
        <v>0</v>
      </c>
      <c r="D145" s="29">
        <v>0</v>
      </c>
      <c r="E145" s="24">
        <f t="shared" si="7"/>
        <v>0</v>
      </c>
      <c r="F145" s="25">
        <v>0</v>
      </c>
      <c r="G145" s="20"/>
    </row>
    <row r="146" spans="1:7" ht="24.75" customHeight="1" outlineLevel="3">
      <c r="A146" s="26" t="s">
        <v>8</v>
      </c>
      <c r="B146" s="23"/>
      <c r="C146" s="28">
        <v>0</v>
      </c>
      <c r="D146" s="29">
        <v>0</v>
      </c>
      <c r="E146" s="24">
        <f t="shared" si="7"/>
        <v>0</v>
      </c>
      <c r="F146" s="25">
        <v>0</v>
      </c>
      <c r="G146" s="20"/>
    </row>
    <row r="147" spans="1:7" ht="23.25" customHeight="1" outlineLevel="3">
      <c r="A147" s="26" t="s">
        <v>9</v>
      </c>
      <c r="B147" s="23"/>
      <c r="C147" s="27">
        <v>3401.9517900000001</v>
      </c>
      <c r="D147" s="44">
        <v>3043.1490199999998</v>
      </c>
      <c r="E147" s="24">
        <f t="shared" si="7"/>
        <v>358.80277000000001</v>
      </c>
      <c r="F147" s="25">
        <f t="shared" si="13"/>
        <v>89.5</v>
      </c>
      <c r="G147" s="20"/>
    </row>
    <row r="148" spans="1:7" ht="33" customHeight="1" outlineLevel="3">
      <c r="A148" s="26" t="s">
        <v>64</v>
      </c>
      <c r="B148" s="23" t="s">
        <v>65</v>
      </c>
      <c r="C148" s="27">
        <f>C149+C150+C151</f>
        <v>11396.87653</v>
      </c>
      <c r="D148" s="44">
        <f>D149+D150+D151</f>
        <v>11391.726619999999</v>
      </c>
      <c r="E148" s="24">
        <f t="shared" si="7"/>
        <v>5.1499100000000002</v>
      </c>
      <c r="F148" s="25">
        <f t="shared" si="13"/>
        <v>100</v>
      </c>
      <c r="G148" s="20"/>
    </row>
    <row r="149" spans="1:7" ht="33.75" customHeight="1" outlineLevel="3">
      <c r="A149" s="26" t="s">
        <v>7</v>
      </c>
      <c r="B149" s="23"/>
      <c r="C149" s="27">
        <v>0</v>
      </c>
      <c r="D149" s="44">
        <v>0</v>
      </c>
      <c r="E149" s="24">
        <f t="shared" si="7"/>
        <v>0</v>
      </c>
      <c r="F149" s="25">
        <v>0</v>
      </c>
      <c r="G149" s="20"/>
    </row>
    <row r="150" spans="1:7" ht="24.75" customHeight="1" outlineLevel="3">
      <c r="A150" s="26" t="s">
        <v>8</v>
      </c>
      <c r="B150" s="23"/>
      <c r="C150" s="27">
        <v>0</v>
      </c>
      <c r="D150" s="44">
        <v>0</v>
      </c>
      <c r="E150" s="24">
        <f t="shared" si="7"/>
        <v>0</v>
      </c>
      <c r="F150" s="25">
        <v>0</v>
      </c>
      <c r="G150" s="20"/>
    </row>
    <row r="151" spans="1:7" ht="25.5" customHeight="1" outlineLevel="3">
      <c r="A151" s="26" t="s">
        <v>9</v>
      </c>
      <c r="B151" s="23"/>
      <c r="C151" s="27">
        <v>11396.87653</v>
      </c>
      <c r="D151" s="44">
        <v>11391.726619999999</v>
      </c>
      <c r="E151" s="24">
        <f t="shared" si="7"/>
        <v>5.1499100000000002</v>
      </c>
      <c r="F151" s="25">
        <f t="shared" si="13"/>
        <v>100</v>
      </c>
      <c r="G151" s="20"/>
    </row>
    <row r="152" spans="1:7" ht="30.75" customHeight="1" outlineLevel="3">
      <c r="A152" s="22" t="s">
        <v>66</v>
      </c>
      <c r="B152" s="23" t="s">
        <v>67</v>
      </c>
      <c r="C152" s="27">
        <f>C153+C154+C155</f>
        <v>26907.744439999999</v>
      </c>
      <c r="D152" s="44">
        <f>D153+D154+D155</f>
        <v>26904.010579999998</v>
      </c>
      <c r="E152" s="24">
        <f t="shared" si="7"/>
        <v>3.73386</v>
      </c>
      <c r="F152" s="25">
        <f t="shared" si="13"/>
        <v>100</v>
      </c>
      <c r="G152" s="20"/>
    </row>
    <row r="153" spans="1:7" ht="30" customHeight="1" outlineLevel="3">
      <c r="A153" s="26" t="s">
        <v>7</v>
      </c>
      <c r="B153" s="23"/>
      <c r="C153" s="28">
        <v>0</v>
      </c>
      <c r="D153" s="29">
        <v>0</v>
      </c>
      <c r="E153" s="24">
        <f t="shared" si="7"/>
        <v>0</v>
      </c>
      <c r="F153" s="25">
        <v>0</v>
      </c>
      <c r="G153" s="20"/>
    </row>
    <row r="154" spans="1:7" ht="22.5" customHeight="1" outlineLevel="3">
      <c r="A154" s="26" t="s">
        <v>8</v>
      </c>
      <c r="B154" s="23"/>
      <c r="C154" s="28">
        <v>0</v>
      </c>
      <c r="D154" s="29">
        <v>0</v>
      </c>
      <c r="E154" s="24">
        <f t="shared" si="7"/>
        <v>0</v>
      </c>
      <c r="F154" s="25">
        <v>0</v>
      </c>
      <c r="G154" s="20"/>
    </row>
    <row r="155" spans="1:7" ht="24.75" customHeight="1" outlineLevel="3">
      <c r="A155" s="26" t="s">
        <v>9</v>
      </c>
      <c r="B155" s="23"/>
      <c r="C155" s="27">
        <v>26907.744439999999</v>
      </c>
      <c r="D155" s="44">
        <v>26904.010579999998</v>
      </c>
      <c r="E155" s="24">
        <f t="shared" si="7"/>
        <v>3.73386</v>
      </c>
      <c r="F155" s="25">
        <f t="shared" ref="F155:F216" si="14">D155/C155*100</f>
        <v>100</v>
      </c>
      <c r="G155" s="20"/>
    </row>
    <row r="156" spans="1:7" s="2" customFormat="1" ht="42.75" customHeight="1" outlineLevel="3">
      <c r="A156" s="16" t="s">
        <v>135</v>
      </c>
      <c r="B156" s="17" t="s">
        <v>68</v>
      </c>
      <c r="C156" s="30">
        <f>C157+C158+C159</f>
        <v>2024.25</v>
      </c>
      <c r="D156" s="30">
        <f>D157+D158+D159</f>
        <v>2024.25</v>
      </c>
      <c r="E156" s="19">
        <f t="shared" si="7"/>
        <v>0</v>
      </c>
      <c r="F156" s="25">
        <f t="shared" si="14"/>
        <v>100</v>
      </c>
      <c r="G156" s="33"/>
    </row>
    <row r="157" spans="1:7" s="2" customFormat="1" ht="31.5" customHeight="1" outlineLevel="3">
      <c r="A157" s="21" t="s">
        <v>69</v>
      </c>
      <c r="B157" s="17"/>
      <c r="C157" s="32">
        <v>0</v>
      </c>
      <c r="D157" s="34">
        <v>0</v>
      </c>
      <c r="E157" s="19">
        <f t="shared" si="7"/>
        <v>0</v>
      </c>
      <c r="F157" s="25">
        <v>0</v>
      </c>
      <c r="G157" s="33"/>
    </row>
    <row r="158" spans="1:7" s="2" customFormat="1" ht="24.75" customHeight="1" outlineLevel="3">
      <c r="A158" s="21" t="s">
        <v>8</v>
      </c>
      <c r="B158" s="17"/>
      <c r="C158" s="32">
        <v>0</v>
      </c>
      <c r="D158" s="34">
        <v>0</v>
      </c>
      <c r="E158" s="19">
        <f t="shared" si="7"/>
        <v>0</v>
      </c>
      <c r="F158" s="25">
        <v>0</v>
      </c>
      <c r="G158" s="33"/>
    </row>
    <row r="159" spans="1:7" s="2" customFormat="1" ht="23.25" customHeight="1" outlineLevel="3">
      <c r="A159" s="21" t="s">
        <v>9</v>
      </c>
      <c r="B159" s="17"/>
      <c r="C159" s="30">
        <v>2024.25</v>
      </c>
      <c r="D159" s="30">
        <v>2024.25</v>
      </c>
      <c r="E159" s="19">
        <f t="shared" si="7"/>
        <v>0</v>
      </c>
      <c r="F159" s="25">
        <f t="shared" si="14"/>
        <v>100</v>
      </c>
      <c r="G159" s="33"/>
    </row>
    <row r="160" spans="1:7" ht="45" customHeight="1" outlineLevel="3">
      <c r="A160" s="16" t="s">
        <v>136</v>
      </c>
      <c r="B160" s="17" t="s">
        <v>70</v>
      </c>
      <c r="C160" s="30">
        <f>C161+C162+C163</f>
        <v>202423.83674</v>
      </c>
      <c r="D160" s="30">
        <f>D161+D162+D163</f>
        <v>202286.72266999999</v>
      </c>
      <c r="E160" s="19">
        <f t="shared" si="7"/>
        <v>137.11407</v>
      </c>
      <c r="F160" s="25">
        <f t="shared" si="14"/>
        <v>99.9</v>
      </c>
      <c r="G160" s="20"/>
    </row>
    <row r="161" spans="1:7" ht="29.25" customHeight="1" outlineLevel="3">
      <c r="A161" s="21" t="s">
        <v>7</v>
      </c>
      <c r="B161" s="17"/>
      <c r="C161" s="30">
        <f>C165+C173+C181+C185</f>
        <v>1040.96567</v>
      </c>
      <c r="D161" s="30">
        <f>D165+D173+D181+D185</f>
        <v>1040.96567</v>
      </c>
      <c r="E161" s="19">
        <f t="shared" si="7"/>
        <v>0</v>
      </c>
      <c r="F161" s="25">
        <f t="shared" si="14"/>
        <v>100</v>
      </c>
      <c r="G161" s="20"/>
    </row>
    <row r="162" spans="1:7" ht="21.75" customHeight="1" outlineLevel="3">
      <c r="A162" s="21" t="s">
        <v>8</v>
      </c>
      <c r="B162" s="17"/>
      <c r="C162" s="30">
        <f>C166+C174+C182+C186</f>
        <v>59987.65799</v>
      </c>
      <c r="D162" s="30">
        <f t="shared" ref="D162" si="15">D166+D174+D182+D186</f>
        <v>59987.65799</v>
      </c>
      <c r="E162" s="19">
        <f t="shared" si="7"/>
        <v>0</v>
      </c>
      <c r="F162" s="25">
        <f t="shared" si="14"/>
        <v>100</v>
      </c>
      <c r="G162" s="20"/>
    </row>
    <row r="163" spans="1:7" ht="22.5" customHeight="1" outlineLevel="3">
      <c r="A163" s="21" t="s">
        <v>9</v>
      </c>
      <c r="B163" s="17"/>
      <c r="C163" s="30">
        <f>C167+C175+C183+C187</f>
        <v>141395.21307999999</v>
      </c>
      <c r="D163" s="30">
        <f>D167+D175+D183+D187</f>
        <v>141258.09901000001</v>
      </c>
      <c r="E163" s="19">
        <f t="shared" si="7"/>
        <v>137.11407</v>
      </c>
      <c r="F163" s="25">
        <f t="shared" si="14"/>
        <v>99.9</v>
      </c>
      <c r="G163" s="20"/>
    </row>
    <row r="164" spans="1:7" ht="45.75" customHeight="1" outlineLevel="3">
      <c r="A164" s="22" t="s">
        <v>71</v>
      </c>
      <c r="B164" s="23" t="s">
        <v>72</v>
      </c>
      <c r="C164" s="27">
        <f>C165+C166+C167</f>
        <v>25754.048269999999</v>
      </c>
      <c r="D164" s="27">
        <f t="shared" ref="D164:E164" si="16">D165+D166+D167</f>
        <v>25680.226269999999</v>
      </c>
      <c r="E164" s="27">
        <f t="shared" si="16"/>
        <v>73.822000000000003</v>
      </c>
      <c r="F164" s="25">
        <f t="shared" si="14"/>
        <v>99.7</v>
      </c>
      <c r="G164" s="20"/>
    </row>
    <row r="165" spans="1:7" ht="30" customHeight="1" outlineLevel="3">
      <c r="A165" s="26" t="s">
        <v>137</v>
      </c>
      <c r="B165" s="23"/>
      <c r="C165" s="27">
        <f t="shared" ref="C165:D165" si="17">C169</f>
        <v>0</v>
      </c>
      <c r="D165" s="27">
        <f t="shared" si="17"/>
        <v>0</v>
      </c>
      <c r="E165" s="24">
        <f t="shared" ref="E165:E175" si="18">C165-D165</f>
        <v>0</v>
      </c>
      <c r="F165" s="25">
        <v>0</v>
      </c>
      <c r="G165" s="20"/>
    </row>
    <row r="166" spans="1:7" ht="24" customHeight="1" outlineLevel="3">
      <c r="A166" s="26" t="s">
        <v>8</v>
      </c>
      <c r="B166" s="23"/>
      <c r="C166" s="27">
        <v>18677.723139999998</v>
      </c>
      <c r="D166" s="27">
        <v>18677.723139999998</v>
      </c>
      <c r="E166" s="24">
        <f t="shared" si="18"/>
        <v>0</v>
      </c>
      <c r="F166" s="25">
        <f t="shared" si="14"/>
        <v>100</v>
      </c>
      <c r="G166" s="20"/>
    </row>
    <row r="167" spans="1:7" ht="23.25" customHeight="1" outlineLevel="3">
      <c r="A167" s="26" t="s">
        <v>9</v>
      </c>
      <c r="B167" s="23"/>
      <c r="C167" s="27">
        <v>7076.3251300000002</v>
      </c>
      <c r="D167" s="27">
        <v>7002.5031300000001</v>
      </c>
      <c r="E167" s="24">
        <f t="shared" si="18"/>
        <v>73.822000000000003</v>
      </c>
      <c r="F167" s="25">
        <f t="shared" si="14"/>
        <v>99</v>
      </c>
      <c r="G167" s="20"/>
    </row>
    <row r="168" spans="1:7" ht="28.5" customHeight="1" outlineLevel="3">
      <c r="A168" s="22" t="s">
        <v>74</v>
      </c>
      <c r="B168" s="23" t="s">
        <v>75</v>
      </c>
      <c r="C168" s="27">
        <f>C169+C170+C171</f>
        <v>4738.9168799999998</v>
      </c>
      <c r="D168" s="27">
        <f>D169+D170+D171</f>
        <v>4665.0948799999996</v>
      </c>
      <c r="E168" s="24">
        <f t="shared" si="18"/>
        <v>73.822000000000003</v>
      </c>
      <c r="F168" s="25">
        <f t="shared" si="14"/>
        <v>98.4</v>
      </c>
      <c r="G168" s="20"/>
    </row>
    <row r="169" spans="1:7" ht="31.5" customHeight="1" outlineLevel="3">
      <c r="A169" s="26" t="s">
        <v>137</v>
      </c>
      <c r="B169" s="23"/>
      <c r="C169" s="27">
        <v>0</v>
      </c>
      <c r="D169" s="44">
        <v>0</v>
      </c>
      <c r="E169" s="24">
        <f t="shared" si="18"/>
        <v>0</v>
      </c>
      <c r="F169" s="25">
        <v>0</v>
      </c>
      <c r="G169" s="20"/>
    </row>
    <row r="170" spans="1:7" ht="22.5" customHeight="1" outlineLevel="3">
      <c r="A170" s="26" t="s">
        <v>8</v>
      </c>
      <c r="B170" s="23"/>
      <c r="C170" s="27">
        <v>0</v>
      </c>
      <c r="D170" s="44">
        <v>0</v>
      </c>
      <c r="E170" s="24">
        <f t="shared" si="18"/>
        <v>0</v>
      </c>
      <c r="F170" s="25">
        <v>0</v>
      </c>
      <c r="G170" s="20"/>
    </row>
    <row r="171" spans="1:7" ht="21.75" customHeight="1" outlineLevel="3">
      <c r="A171" s="26" t="s">
        <v>9</v>
      </c>
      <c r="B171" s="23"/>
      <c r="C171" s="27">
        <v>4738.9168799999998</v>
      </c>
      <c r="D171" s="44">
        <v>4665.0948799999996</v>
      </c>
      <c r="E171" s="24">
        <f t="shared" si="18"/>
        <v>73.822000000000003</v>
      </c>
      <c r="F171" s="25">
        <f>D171/C171*100</f>
        <v>98.4</v>
      </c>
      <c r="G171" s="20"/>
    </row>
    <row r="172" spans="1:7" ht="33" customHeight="1" outlineLevel="3">
      <c r="A172" s="26" t="s">
        <v>76</v>
      </c>
      <c r="B172" s="23" t="s">
        <v>77</v>
      </c>
      <c r="C172" s="44">
        <f>C173+C174+C175</f>
        <v>44161.44932</v>
      </c>
      <c r="D172" s="44">
        <f>D173+D174+D175</f>
        <v>44161.449249999998</v>
      </c>
      <c r="E172" s="24">
        <f t="shared" si="18"/>
        <v>6.9999999999999994E-5</v>
      </c>
      <c r="F172" s="25">
        <f t="shared" si="14"/>
        <v>100</v>
      </c>
      <c r="G172" s="20"/>
    </row>
    <row r="173" spans="1:7" ht="33" customHeight="1" outlineLevel="3">
      <c r="A173" s="26" t="s">
        <v>138</v>
      </c>
      <c r="B173" s="23"/>
      <c r="C173" s="44">
        <f>C177</f>
        <v>1040.96567</v>
      </c>
      <c r="D173" s="44">
        <v>1040.96567</v>
      </c>
      <c r="E173" s="24">
        <f t="shared" si="18"/>
        <v>0</v>
      </c>
      <c r="F173" s="25">
        <f t="shared" si="14"/>
        <v>100</v>
      </c>
      <c r="G173" s="20"/>
    </row>
    <row r="174" spans="1:7" ht="24" customHeight="1" outlineLevel="3">
      <c r="A174" s="26" t="s">
        <v>8</v>
      </c>
      <c r="B174" s="23"/>
      <c r="C174" s="44">
        <v>41309.934849999998</v>
      </c>
      <c r="D174" s="44">
        <v>41309.934849999998</v>
      </c>
      <c r="E174" s="24">
        <f t="shared" si="18"/>
        <v>0</v>
      </c>
      <c r="F174" s="25">
        <f t="shared" si="14"/>
        <v>100</v>
      </c>
      <c r="G174" s="20"/>
    </row>
    <row r="175" spans="1:7" ht="23.1" customHeight="1" outlineLevel="3">
      <c r="A175" s="26" t="s">
        <v>9</v>
      </c>
      <c r="B175" s="23"/>
      <c r="C175" s="44">
        <v>1810.5488</v>
      </c>
      <c r="D175" s="44">
        <v>1810.54873</v>
      </c>
      <c r="E175" s="24">
        <f t="shared" si="18"/>
        <v>6.9999999999999994E-5</v>
      </c>
      <c r="F175" s="25">
        <f t="shared" si="14"/>
        <v>100</v>
      </c>
      <c r="G175" s="20"/>
    </row>
    <row r="176" spans="1:7" ht="30" customHeight="1" outlineLevel="3">
      <c r="A176" s="26" t="s">
        <v>74</v>
      </c>
      <c r="B176" s="23" t="s">
        <v>78</v>
      </c>
      <c r="C176" s="44">
        <f>C177+C178+C179</f>
        <v>1277.5720100000001</v>
      </c>
      <c r="D176" s="44">
        <f>D177+D178+D179</f>
        <v>1277.5720100000001</v>
      </c>
      <c r="E176" s="24">
        <f t="shared" ref="E176:E225" si="19">C176-D176</f>
        <v>0</v>
      </c>
      <c r="F176" s="25">
        <f t="shared" si="14"/>
        <v>100</v>
      </c>
      <c r="G176" s="20"/>
    </row>
    <row r="177" spans="1:7" ht="31.5" customHeight="1" outlineLevel="3">
      <c r="A177" s="26" t="s">
        <v>139</v>
      </c>
      <c r="B177" s="23"/>
      <c r="C177" s="27">
        <v>1040.96567</v>
      </c>
      <c r="D177" s="27">
        <v>1040.96567</v>
      </c>
      <c r="E177" s="24">
        <f t="shared" si="19"/>
        <v>0</v>
      </c>
      <c r="F177" s="25">
        <f t="shared" si="14"/>
        <v>100</v>
      </c>
      <c r="G177" s="20"/>
    </row>
    <row r="178" spans="1:7" ht="21.75" customHeight="1" outlineLevel="3">
      <c r="A178" s="26" t="s">
        <v>8</v>
      </c>
      <c r="B178" s="23"/>
      <c r="C178" s="27">
        <v>198.27918</v>
      </c>
      <c r="D178" s="27">
        <v>198.27918</v>
      </c>
      <c r="E178" s="24">
        <f t="shared" si="19"/>
        <v>0</v>
      </c>
      <c r="F178" s="25">
        <f t="shared" si="14"/>
        <v>100</v>
      </c>
      <c r="G178" s="20"/>
    </row>
    <row r="179" spans="1:7" ht="21" customHeight="1" outlineLevel="3">
      <c r="A179" s="26" t="s">
        <v>9</v>
      </c>
      <c r="B179" s="23"/>
      <c r="C179" s="27">
        <v>38.327159999999999</v>
      </c>
      <c r="D179" s="27">
        <v>38.327159999999999</v>
      </c>
      <c r="E179" s="24">
        <f t="shared" si="19"/>
        <v>0</v>
      </c>
      <c r="F179" s="25">
        <f t="shared" si="14"/>
        <v>100</v>
      </c>
      <c r="G179" s="20"/>
    </row>
    <row r="180" spans="1:7" ht="62.25" customHeight="1" outlineLevel="3">
      <c r="A180" s="26" t="s">
        <v>79</v>
      </c>
      <c r="B180" s="23" t="s">
        <v>80</v>
      </c>
      <c r="C180" s="50">
        <f>C181+C182+C183</f>
        <v>50</v>
      </c>
      <c r="D180" s="50">
        <f>D181+D182+D183</f>
        <v>50</v>
      </c>
      <c r="E180" s="24">
        <f t="shared" si="19"/>
        <v>0</v>
      </c>
      <c r="F180" s="25">
        <f t="shared" si="14"/>
        <v>100</v>
      </c>
      <c r="G180" s="20"/>
    </row>
    <row r="181" spans="1:7" ht="29.25" customHeight="1" outlineLevel="3">
      <c r="A181" s="26" t="s">
        <v>7</v>
      </c>
      <c r="B181" s="23"/>
      <c r="C181" s="27">
        <v>0</v>
      </c>
      <c r="D181" s="44">
        <v>0</v>
      </c>
      <c r="E181" s="24">
        <f t="shared" si="19"/>
        <v>0</v>
      </c>
      <c r="F181" s="25">
        <v>0</v>
      </c>
      <c r="G181" s="20"/>
    </row>
    <row r="182" spans="1:7" ht="20.25" customHeight="1" outlineLevel="3">
      <c r="A182" s="26" t="s">
        <v>8</v>
      </c>
      <c r="B182" s="23"/>
      <c r="C182" s="27">
        <v>0</v>
      </c>
      <c r="D182" s="44">
        <v>0</v>
      </c>
      <c r="E182" s="24">
        <f t="shared" si="19"/>
        <v>0</v>
      </c>
      <c r="F182" s="25">
        <v>0</v>
      </c>
      <c r="G182" s="20"/>
    </row>
    <row r="183" spans="1:7" ht="22.5" customHeight="1" outlineLevel="3">
      <c r="A183" s="26" t="s">
        <v>9</v>
      </c>
      <c r="B183" s="23"/>
      <c r="C183" s="27">
        <v>50</v>
      </c>
      <c r="D183" s="27">
        <v>50</v>
      </c>
      <c r="E183" s="24">
        <f t="shared" si="19"/>
        <v>0</v>
      </c>
      <c r="F183" s="25">
        <f t="shared" si="14"/>
        <v>100</v>
      </c>
      <c r="G183" s="20"/>
    </row>
    <row r="184" spans="1:7" ht="45.75" customHeight="1" outlineLevel="3">
      <c r="A184" s="22" t="s">
        <v>140</v>
      </c>
      <c r="B184" s="23" t="s">
        <v>81</v>
      </c>
      <c r="C184" s="27">
        <f>C185+C186+C187</f>
        <v>132458.33915000001</v>
      </c>
      <c r="D184" s="44">
        <f>D185+D186+D187</f>
        <v>132395.04715</v>
      </c>
      <c r="E184" s="24">
        <f t="shared" si="19"/>
        <v>63.292000000000002</v>
      </c>
      <c r="F184" s="25">
        <f>D184/C184*100</f>
        <v>100</v>
      </c>
      <c r="G184" s="20"/>
    </row>
    <row r="185" spans="1:7" ht="28.5" customHeight="1" outlineLevel="3">
      <c r="A185" s="26" t="s">
        <v>7</v>
      </c>
      <c r="B185" s="23"/>
      <c r="C185" s="28">
        <v>0</v>
      </c>
      <c r="D185" s="29">
        <v>0</v>
      </c>
      <c r="E185" s="24">
        <f t="shared" si="19"/>
        <v>0</v>
      </c>
      <c r="F185" s="25">
        <v>0</v>
      </c>
      <c r="G185" s="20"/>
    </row>
    <row r="186" spans="1:7" ht="21.75" customHeight="1" outlineLevel="3">
      <c r="A186" s="26" t="s">
        <v>8</v>
      </c>
      <c r="B186" s="23"/>
      <c r="C186" s="27">
        <v>0</v>
      </c>
      <c r="D186" s="27">
        <v>0</v>
      </c>
      <c r="E186" s="24">
        <f t="shared" si="19"/>
        <v>0</v>
      </c>
      <c r="F186" s="25">
        <v>0</v>
      </c>
      <c r="G186" s="20"/>
    </row>
    <row r="187" spans="1:7" ht="20.25" customHeight="1" outlineLevel="3">
      <c r="A187" s="26" t="s">
        <v>9</v>
      </c>
      <c r="B187" s="23"/>
      <c r="C187" s="27">
        <v>132458.33915000001</v>
      </c>
      <c r="D187" s="44">
        <v>132395.04715</v>
      </c>
      <c r="E187" s="24">
        <f t="shared" si="19"/>
        <v>63.292000000000002</v>
      </c>
      <c r="F187" s="25">
        <f t="shared" si="14"/>
        <v>100</v>
      </c>
      <c r="G187" s="20"/>
    </row>
    <row r="188" spans="1:7" ht="32.25" hidden="1" customHeight="1" outlineLevel="3">
      <c r="A188" s="56" t="s">
        <v>74</v>
      </c>
      <c r="B188" s="53" t="s">
        <v>82</v>
      </c>
      <c r="C188" s="57">
        <f>C189+C190+C191</f>
        <v>0</v>
      </c>
      <c r="D188" s="57">
        <f>D189+D190+D191</f>
        <v>0</v>
      </c>
      <c r="E188" s="55">
        <f t="shared" si="19"/>
        <v>0</v>
      </c>
      <c r="F188" s="52" t="e">
        <f t="shared" si="14"/>
        <v>#DIV/0!</v>
      </c>
      <c r="G188" s="20"/>
    </row>
    <row r="189" spans="1:7" ht="28.5" hidden="1" customHeight="1" outlineLevel="3">
      <c r="A189" s="56" t="s">
        <v>7</v>
      </c>
      <c r="B189" s="53"/>
      <c r="C189" s="57">
        <v>0</v>
      </c>
      <c r="D189" s="54">
        <v>0</v>
      </c>
      <c r="E189" s="55">
        <f t="shared" si="19"/>
        <v>0</v>
      </c>
      <c r="F189" s="52" t="e">
        <f t="shared" si="14"/>
        <v>#DIV/0!</v>
      </c>
      <c r="G189" s="20"/>
    </row>
    <row r="190" spans="1:7" ht="21.75" hidden="1" customHeight="1" outlineLevel="3">
      <c r="A190" s="56" t="s">
        <v>8</v>
      </c>
      <c r="B190" s="53"/>
      <c r="C190" s="57">
        <v>0</v>
      </c>
      <c r="D190" s="54">
        <v>0</v>
      </c>
      <c r="E190" s="55">
        <f t="shared" si="19"/>
        <v>0</v>
      </c>
      <c r="F190" s="52" t="e">
        <f t="shared" si="14"/>
        <v>#DIV/0!</v>
      </c>
      <c r="G190" s="20"/>
    </row>
    <row r="191" spans="1:7" ht="22.5" hidden="1" customHeight="1" outlineLevel="3">
      <c r="A191" s="56" t="s">
        <v>9</v>
      </c>
      <c r="B191" s="53"/>
      <c r="C191" s="57">
        <v>0</v>
      </c>
      <c r="D191" s="54">
        <v>0</v>
      </c>
      <c r="E191" s="55">
        <f t="shared" si="19"/>
        <v>0</v>
      </c>
      <c r="F191" s="52" t="e">
        <f t="shared" si="14"/>
        <v>#DIV/0!</v>
      </c>
      <c r="G191" s="20"/>
    </row>
    <row r="192" spans="1:7" ht="56.25" customHeight="1" outlineLevel="3">
      <c r="A192" s="16" t="s">
        <v>141</v>
      </c>
      <c r="B192" s="17" t="s">
        <v>83</v>
      </c>
      <c r="C192" s="30">
        <f>C193+C194+C195</f>
        <v>50720.034110000001</v>
      </c>
      <c r="D192" s="30">
        <f>D193+D194+D195</f>
        <v>48847.557359999999</v>
      </c>
      <c r="E192" s="19">
        <f t="shared" si="19"/>
        <v>1872.47675</v>
      </c>
      <c r="F192" s="25">
        <f t="shared" si="14"/>
        <v>96.3</v>
      </c>
      <c r="G192" s="20"/>
    </row>
    <row r="193" spans="1:7" ht="32.25" customHeight="1" outlineLevel="3">
      <c r="A193" s="21" t="s">
        <v>7</v>
      </c>
      <c r="B193" s="17"/>
      <c r="C193" s="32">
        <v>0</v>
      </c>
      <c r="D193" s="34">
        <v>0</v>
      </c>
      <c r="E193" s="19">
        <f t="shared" si="19"/>
        <v>0</v>
      </c>
      <c r="F193" s="25">
        <v>0</v>
      </c>
      <c r="G193" s="20"/>
    </row>
    <row r="194" spans="1:7" ht="24.75" customHeight="1" outlineLevel="3">
      <c r="A194" s="21" t="s">
        <v>8</v>
      </c>
      <c r="B194" s="17"/>
      <c r="C194" s="32">
        <v>0</v>
      </c>
      <c r="D194" s="34">
        <v>0</v>
      </c>
      <c r="E194" s="19">
        <f t="shared" si="19"/>
        <v>0</v>
      </c>
      <c r="F194" s="25">
        <v>0</v>
      </c>
      <c r="G194" s="20"/>
    </row>
    <row r="195" spans="1:7" ht="24.75" customHeight="1" outlineLevel="3">
      <c r="A195" s="21" t="s">
        <v>9</v>
      </c>
      <c r="B195" s="17"/>
      <c r="C195" s="30">
        <v>50720.034110000001</v>
      </c>
      <c r="D195" s="18">
        <v>48847.557359999999</v>
      </c>
      <c r="E195" s="19">
        <f t="shared" si="19"/>
        <v>1872.47675</v>
      </c>
      <c r="F195" s="25">
        <f t="shared" si="14"/>
        <v>96.3</v>
      </c>
      <c r="G195" s="20"/>
    </row>
    <row r="196" spans="1:7" ht="33.75" customHeight="1" outlineLevel="3">
      <c r="A196" s="16" t="s">
        <v>116</v>
      </c>
      <c r="B196" s="17" t="s">
        <v>84</v>
      </c>
      <c r="C196" s="30">
        <f>C197+C198+C199</f>
        <v>10758.53765</v>
      </c>
      <c r="D196" s="30">
        <f>D197+D198+D199</f>
        <v>10758.227650000001</v>
      </c>
      <c r="E196" s="19">
        <f t="shared" si="19"/>
        <v>0.31</v>
      </c>
      <c r="F196" s="25">
        <f t="shared" si="14"/>
        <v>100</v>
      </c>
      <c r="G196" s="20"/>
    </row>
    <row r="197" spans="1:7" ht="29.25" customHeight="1" outlineLevel="3">
      <c r="A197" s="21" t="s">
        <v>73</v>
      </c>
      <c r="B197" s="17"/>
      <c r="C197" s="32">
        <v>0</v>
      </c>
      <c r="D197" s="34">
        <v>0</v>
      </c>
      <c r="E197" s="19">
        <f t="shared" si="19"/>
        <v>0</v>
      </c>
      <c r="F197" s="25">
        <v>0</v>
      </c>
      <c r="G197" s="20"/>
    </row>
    <row r="198" spans="1:7" ht="24.75" customHeight="1" outlineLevel="3">
      <c r="A198" s="21" t="s">
        <v>8</v>
      </c>
      <c r="B198" s="17"/>
      <c r="C198" s="30">
        <v>0</v>
      </c>
      <c r="D198" s="18">
        <v>0</v>
      </c>
      <c r="E198" s="19">
        <f t="shared" si="19"/>
        <v>0</v>
      </c>
      <c r="F198" s="25">
        <v>0</v>
      </c>
      <c r="G198" s="20"/>
    </row>
    <row r="199" spans="1:7" ht="24.75" customHeight="1" outlineLevel="3">
      <c r="A199" s="21" t="s">
        <v>9</v>
      </c>
      <c r="B199" s="17"/>
      <c r="C199" s="30">
        <v>10758.53765</v>
      </c>
      <c r="D199" s="18">
        <v>10758.227650000001</v>
      </c>
      <c r="E199" s="19">
        <f t="shared" si="19"/>
        <v>0.31</v>
      </c>
      <c r="F199" s="25">
        <f t="shared" si="14"/>
        <v>100</v>
      </c>
      <c r="G199" s="20"/>
    </row>
    <row r="200" spans="1:7" ht="45.95" customHeight="1" outlineLevel="3">
      <c r="A200" s="16" t="s">
        <v>117</v>
      </c>
      <c r="B200" s="17" t="s">
        <v>85</v>
      </c>
      <c r="C200" s="30">
        <f>C201+C202+C203</f>
        <v>34769.629679999998</v>
      </c>
      <c r="D200" s="30">
        <f t="shared" ref="D200:E200" si="20">D201+D202+D203</f>
        <v>34650.999159999999</v>
      </c>
      <c r="E200" s="30">
        <f t="shared" si="20"/>
        <v>118.63052</v>
      </c>
      <c r="F200" s="25">
        <f t="shared" si="14"/>
        <v>99.7</v>
      </c>
      <c r="G200" s="20"/>
    </row>
    <row r="201" spans="1:7" ht="30.75" customHeight="1" outlineLevel="3">
      <c r="A201" s="21" t="s">
        <v>7</v>
      </c>
      <c r="B201" s="17"/>
      <c r="C201" s="30">
        <f t="shared" ref="C201:D202" si="21">C205+C209+C213+C217</f>
        <v>0</v>
      </c>
      <c r="D201" s="30">
        <f t="shared" si="21"/>
        <v>0</v>
      </c>
      <c r="E201" s="19">
        <f t="shared" si="19"/>
        <v>0</v>
      </c>
      <c r="F201" s="25">
        <v>0</v>
      </c>
      <c r="G201" s="20"/>
    </row>
    <row r="202" spans="1:7" ht="24" customHeight="1" outlineLevel="3">
      <c r="A202" s="21" t="s">
        <v>8</v>
      </c>
      <c r="B202" s="17"/>
      <c r="C202" s="30">
        <f t="shared" si="21"/>
        <v>7475.0570100000004</v>
      </c>
      <c r="D202" s="30">
        <f t="shared" si="21"/>
        <v>7475.0570100000004</v>
      </c>
      <c r="E202" s="19">
        <f t="shared" si="19"/>
        <v>0</v>
      </c>
      <c r="F202" s="25">
        <f t="shared" si="14"/>
        <v>100</v>
      </c>
      <c r="G202" s="20"/>
    </row>
    <row r="203" spans="1:7" ht="24" customHeight="1" outlineLevel="3">
      <c r="A203" s="21" t="s">
        <v>9</v>
      </c>
      <c r="B203" s="17"/>
      <c r="C203" s="30">
        <f>C207+C211+C215+C219</f>
        <v>27294.572670000001</v>
      </c>
      <c r="D203" s="30">
        <f>D207+D211+D215+D219</f>
        <v>27175.942149999999</v>
      </c>
      <c r="E203" s="19">
        <f t="shared" si="19"/>
        <v>118.63052</v>
      </c>
      <c r="F203" s="25">
        <f t="shared" si="14"/>
        <v>99.6</v>
      </c>
      <c r="G203" s="20"/>
    </row>
    <row r="204" spans="1:7" ht="48.75" customHeight="1" outlineLevel="3">
      <c r="A204" s="22" t="s">
        <v>142</v>
      </c>
      <c r="B204" s="23" t="s">
        <v>86</v>
      </c>
      <c r="C204" s="27">
        <f>C205+C206+C207</f>
        <v>9836.6072000000004</v>
      </c>
      <c r="D204" s="27">
        <f t="shared" ref="D204:E204" si="22">D205+D206+D207</f>
        <v>9816.9778200000001</v>
      </c>
      <c r="E204" s="27">
        <f t="shared" si="22"/>
        <v>19.629380000000001</v>
      </c>
      <c r="F204" s="25">
        <f t="shared" si="14"/>
        <v>99.8</v>
      </c>
      <c r="G204" s="20"/>
    </row>
    <row r="205" spans="1:7" ht="32.25" customHeight="1" outlineLevel="3">
      <c r="A205" s="26" t="s">
        <v>7</v>
      </c>
      <c r="B205" s="23"/>
      <c r="C205" s="27">
        <v>0</v>
      </c>
      <c r="D205" s="29">
        <v>0</v>
      </c>
      <c r="E205" s="24">
        <f t="shared" si="19"/>
        <v>0</v>
      </c>
      <c r="F205" s="25">
        <v>0</v>
      </c>
      <c r="G205" s="20"/>
    </row>
    <row r="206" spans="1:7" ht="24" customHeight="1" outlineLevel="3">
      <c r="A206" s="26" t="s">
        <v>8</v>
      </c>
      <c r="B206" s="23"/>
      <c r="C206" s="27">
        <v>0</v>
      </c>
      <c r="D206" s="44">
        <v>0</v>
      </c>
      <c r="E206" s="24">
        <f t="shared" si="19"/>
        <v>0</v>
      </c>
      <c r="F206" s="25">
        <v>0</v>
      </c>
      <c r="G206" s="20"/>
    </row>
    <row r="207" spans="1:7" ht="24.75" customHeight="1" outlineLevel="3">
      <c r="A207" s="26" t="s">
        <v>9</v>
      </c>
      <c r="B207" s="23"/>
      <c r="C207" s="27">
        <v>9836.6072000000004</v>
      </c>
      <c r="D207" s="44">
        <v>9816.9778200000001</v>
      </c>
      <c r="E207" s="24">
        <f t="shared" si="19"/>
        <v>19.629380000000001</v>
      </c>
      <c r="F207" s="25">
        <f t="shared" si="14"/>
        <v>99.8</v>
      </c>
      <c r="G207" s="20"/>
    </row>
    <row r="208" spans="1:7" ht="62.25" customHeight="1" outlineLevel="3">
      <c r="A208" s="22" t="s">
        <v>143</v>
      </c>
      <c r="B208" s="23" t="s">
        <v>87</v>
      </c>
      <c r="C208" s="27">
        <f>C209+C210+C211</f>
        <v>599.77286000000004</v>
      </c>
      <c r="D208" s="44">
        <f>D209+D210+D211</f>
        <v>599.77286000000004</v>
      </c>
      <c r="E208" s="24">
        <f t="shared" si="19"/>
        <v>0</v>
      </c>
      <c r="F208" s="25">
        <f t="shared" si="14"/>
        <v>100</v>
      </c>
      <c r="G208" s="20"/>
    </row>
    <row r="209" spans="1:7" ht="32.25" customHeight="1" outlineLevel="3">
      <c r="A209" s="26" t="s">
        <v>7</v>
      </c>
      <c r="B209" s="23"/>
      <c r="C209" s="27">
        <v>0</v>
      </c>
      <c r="D209" s="44">
        <v>0</v>
      </c>
      <c r="E209" s="24">
        <f t="shared" si="19"/>
        <v>0</v>
      </c>
      <c r="F209" s="25">
        <v>0</v>
      </c>
      <c r="G209" s="20"/>
    </row>
    <row r="210" spans="1:7" ht="21.75" customHeight="1" outlineLevel="3">
      <c r="A210" s="26" t="s">
        <v>8</v>
      </c>
      <c r="B210" s="23"/>
      <c r="C210" s="27">
        <v>0</v>
      </c>
      <c r="D210" s="27">
        <v>0</v>
      </c>
      <c r="E210" s="24">
        <f t="shared" si="19"/>
        <v>0</v>
      </c>
      <c r="F210" s="25">
        <v>0</v>
      </c>
      <c r="G210" s="20"/>
    </row>
    <row r="211" spans="1:7" ht="23.25" customHeight="1" outlineLevel="3">
      <c r="A211" s="26" t="s">
        <v>9</v>
      </c>
      <c r="B211" s="23"/>
      <c r="C211" s="27">
        <v>599.77286000000004</v>
      </c>
      <c r="D211" s="27">
        <v>599.77286000000004</v>
      </c>
      <c r="E211" s="24">
        <f t="shared" si="19"/>
        <v>0</v>
      </c>
      <c r="F211" s="25">
        <f t="shared" si="14"/>
        <v>100</v>
      </c>
      <c r="G211" s="20"/>
    </row>
    <row r="212" spans="1:7" ht="44.25" customHeight="1" outlineLevel="3">
      <c r="A212" s="22" t="s">
        <v>144</v>
      </c>
      <c r="B212" s="23" t="s">
        <v>88</v>
      </c>
      <c r="C212" s="27">
        <f>C213+C214+C215</f>
        <v>14989.42835</v>
      </c>
      <c r="D212" s="27">
        <f>D213+D214+D215</f>
        <v>14890.42721</v>
      </c>
      <c r="E212" s="24">
        <f t="shared" si="19"/>
        <v>99.001140000000007</v>
      </c>
      <c r="F212" s="25">
        <f t="shared" si="14"/>
        <v>99.3</v>
      </c>
      <c r="G212" s="20"/>
    </row>
    <row r="213" spans="1:7" ht="30" customHeight="1" outlineLevel="3">
      <c r="A213" s="26" t="s">
        <v>7</v>
      </c>
      <c r="B213" s="23"/>
      <c r="C213" s="27">
        <v>0</v>
      </c>
      <c r="D213" s="44">
        <v>0</v>
      </c>
      <c r="E213" s="24">
        <f t="shared" si="19"/>
        <v>0</v>
      </c>
      <c r="F213" s="25">
        <v>0</v>
      </c>
      <c r="G213" s="20"/>
    </row>
    <row r="214" spans="1:7" ht="21.75" customHeight="1" outlineLevel="3">
      <c r="A214" s="26" t="s">
        <v>8</v>
      </c>
      <c r="B214" s="23"/>
      <c r="C214" s="27">
        <v>0</v>
      </c>
      <c r="D214" s="44">
        <v>0</v>
      </c>
      <c r="E214" s="24">
        <f t="shared" si="19"/>
        <v>0</v>
      </c>
      <c r="F214" s="25">
        <v>0</v>
      </c>
      <c r="G214" s="20"/>
    </row>
    <row r="215" spans="1:7" ht="22.5" customHeight="1" outlineLevel="3">
      <c r="A215" s="26" t="s">
        <v>9</v>
      </c>
      <c r="B215" s="23"/>
      <c r="C215" s="27">
        <v>14989.42835</v>
      </c>
      <c r="D215" s="44">
        <v>14890.42721</v>
      </c>
      <c r="E215" s="24">
        <f t="shared" si="19"/>
        <v>99.001140000000007</v>
      </c>
      <c r="F215" s="25">
        <f t="shared" si="14"/>
        <v>99.3</v>
      </c>
      <c r="G215" s="20"/>
    </row>
    <row r="216" spans="1:7" ht="64.5" customHeight="1" outlineLevel="3">
      <c r="A216" s="22" t="s">
        <v>159</v>
      </c>
      <c r="B216" s="23" t="s">
        <v>160</v>
      </c>
      <c r="C216" s="27">
        <f>C217+C218+C219</f>
        <v>9343.8212700000004</v>
      </c>
      <c r="D216" s="27">
        <f>D217+D218+D219</f>
        <v>9343.8212700000004</v>
      </c>
      <c r="E216" s="24">
        <f t="shared" ref="E216:E219" si="23">C216-D216</f>
        <v>0</v>
      </c>
      <c r="F216" s="25">
        <f t="shared" si="14"/>
        <v>100</v>
      </c>
      <c r="G216" s="20"/>
    </row>
    <row r="217" spans="1:7" ht="29.25" customHeight="1" outlineLevel="3">
      <c r="A217" s="26" t="s">
        <v>7</v>
      </c>
      <c r="B217" s="23"/>
      <c r="C217" s="27">
        <v>0</v>
      </c>
      <c r="D217" s="44">
        <v>0</v>
      </c>
      <c r="E217" s="24">
        <f t="shared" si="23"/>
        <v>0</v>
      </c>
      <c r="F217" s="25">
        <v>0</v>
      </c>
      <c r="G217" s="20"/>
    </row>
    <row r="218" spans="1:7" ht="22.5" customHeight="1" outlineLevel="3">
      <c r="A218" s="26" t="s">
        <v>8</v>
      </c>
      <c r="B218" s="23"/>
      <c r="C218" s="27">
        <v>7475.0570100000004</v>
      </c>
      <c r="D218" s="27">
        <v>7475.0570100000004</v>
      </c>
      <c r="E218" s="24">
        <f t="shared" si="23"/>
        <v>0</v>
      </c>
      <c r="F218" s="25">
        <f t="shared" ref="F218:F282" si="24">D218/C218*100</f>
        <v>100</v>
      </c>
      <c r="G218" s="20"/>
    </row>
    <row r="219" spans="1:7" ht="22.5" customHeight="1" outlineLevel="3">
      <c r="A219" s="26" t="s">
        <v>9</v>
      </c>
      <c r="B219" s="23"/>
      <c r="C219" s="27">
        <v>1868.7642599999999</v>
      </c>
      <c r="D219" s="27">
        <v>1868.7642599999999</v>
      </c>
      <c r="E219" s="24">
        <f t="shared" si="23"/>
        <v>0</v>
      </c>
      <c r="F219" s="25">
        <f t="shared" si="24"/>
        <v>100</v>
      </c>
      <c r="G219" s="20"/>
    </row>
    <row r="220" spans="1:7" ht="60.75" customHeight="1" outlineLevel="3">
      <c r="A220" s="16" t="s">
        <v>145</v>
      </c>
      <c r="B220" s="17" t="s">
        <v>89</v>
      </c>
      <c r="C220" s="30">
        <f>C221+C222+C223</f>
        <v>124800.21961</v>
      </c>
      <c r="D220" s="30">
        <f>D221+D222+D223</f>
        <v>124469.89036999999</v>
      </c>
      <c r="E220" s="19">
        <f t="shared" si="19"/>
        <v>330.32924000000003</v>
      </c>
      <c r="F220" s="25">
        <f t="shared" si="24"/>
        <v>99.7</v>
      </c>
      <c r="G220" s="20"/>
    </row>
    <row r="221" spans="1:7" ht="32.25" customHeight="1" outlineLevel="3">
      <c r="A221" s="21" t="s">
        <v>90</v>
      </c>
      <c r="B221" s="17"/>
      <c r="C221" s="30">
        <f>C225+C229+C233</f>
        <v>0</v>
      </c>
      <c r="D221" s="30">
        <f t="shared" ref="D221:D222" si="25">D225+D229+D233</f>
        <v>0</v>
      </c>
      <c r="E221" s="19">
        <f t="shared" si="19"/>
        <v>0</v>
      </c>
      <c r="F221" s="25">
        <v>0</v>
      </c>
      <c r="G221" s="20"/>
    </row>
    <row r="222" spans="1:7" ht="25.5" customHeight="1" outlineLevel="3">
      <c r="A222" s="21" t="s">
        <v>8</v>
      </c>
      <c r="B222" s="17"/>
      <c r="C222" s="30">
        <f>C226+C230+C234</f>
        <v>102732.19275</v>
      </c>
      <c r="D222" s="30">
        <f t="shared" si="25"/>
        <v>102732.19275</v>
      </c>
      <c r="E222" s="19">
        <f t="shared" si="19"/>
        <v>0</v>
      </c>
      <c r="F222" s="25">
        <f t="shared" si="24"/>
        <v>100</v>
      </c>
      <c r="G222" s="20"/>
    </row>
    <row r="223" spans="1:7" ht="24" customHeight="1" outlineLevel="3">
      <c r="A223" s="21" t="s">
        <v>9</v>
      </c>
      <c r="B223" s="17"/>
      <c r="C223" s="30">
        <f>C227+C231+C235</f>
        <v>22068.026860000002</v>
      </c>
      <c r="D223" s="30">
        <f>D227+D231+D235</f>
        <v>21737.697619999999</v>
      </c>
      <c r="E223" s="19">
        <f t="shared" si="19"/>
        <v>330.32924000000003</v>
      </c>
      <c r="F223" s="25">
        <f t="shared" si="24"/>
        <v>98.5</v>
      </c>
      <c r="G223" s="20"/>
    </row>
    <row r="224" spans="1:7" ht="46.5" customHeight="1" outlineLevel="3">
      <c r="A224" s="22" t="s">
        <v>146</v>
      </c>
      <c r="B224" s="23" t="s">
        <v>91</v>
      </c>
      <c r="C224" s="27">
        <f>C225+C226+C227</f>
        <v>108772.59052</v>
      </c>
      <c r="D224" s="44">
        <f>D225+D226+D227</f>
        <v>108524.17425</v>
      </c>
      <c r="E224" s="24">
        <f t="shared" si="19"/>
        <v>248.41627</v>
      </c>
      <c r="F224" s="25">
        <f t="shared" si="24"/>
        <v>99.8</v>
      </c>
      <c r="G224" s="20"/>
    </row>
    <row r="225" spans="1:7" ht="30.75" customHeight="1" outlineLevel="3">
      <c r="A225" s="26" t="s">
        <v>7</v>
      </c>
      <c r="B225" s="23"/>
      <c r="C225" s="27">
        <v>0</v>
      </c>
      <c r="D225" s="44">
        <v>0</v>
      </c>
      <c r="E225" s="24">
        <f t="shared" si="19"/>
        <v>0</v>
      </c>
      <c r="F225" s="25">
        <v>0</v>
      </c>
      <c r="G225" s="20"/>
    </row>
    <row r="226" spans="1:7" ht="24.75" customHeight="1" outlineLevel="3">
      <c r="A226" s="26" t="s">
        <v>8</v>
      </c>
      <c r="B226" s="23"/>
      <c r="C226" s="27">
        <v>102732.19275</v>
      </c>
      <c r="D226" s="27">
        <v>102732.19275</v>
      </c>
      <c r="E226" s="24">
        <f t="shared" ref="E226:E282" si="26">C226-D226</f>
        <v>0</v>
      </c>
      <c r="F226" s="25">
        <f t="shared" si="24"/>
        <v>100</v>
      </c>
      <c r="G226" s="20"/>
    </row>
    <row r="227" spans="1:7" ht="24.75" customHeight="1" outlineLevel="3">
      <c r="A227" s="26" t="s">
        <v>9</v>
      </c>
      <c r="B227" s="23"/>
      <c r="C227" s="27">
        <v>6040.3977699999996</v>
      </c>
      <c r="D227" s="44">
        <v>5791.9814999999999</v>
      </c>
      <c r="E227" s="24">
        <f t="shared" si="26"/>
        <v>248.41627</v>
      </c>
      <c r="F227" s="25">
        <f t="shared" si="24"/>
        <v>95.9</v>
      </c>
      <c r="G227" s="20"/>
    </row>
    <row r="228" spans="1:7" ht="47.25" customHeight="1" outlineLevel="3">
      <c r="A228" s="22" t="s">
        <v>148</v>
      </c>
      <c r="B228" s="23" t="s">
        <v>92</v>
      </c>
      <c r="C228" s="27">
        <f>C229+C230+C231</f>
        <v>7965.9361900000004</v>
      </c>
      <c r="D228" s="27">
        <f>D229+D230+D231</f>
        <v>7965.1375200000002</v>
      </c>
      <c r="E228" s="24">
        <f t="shared" si="26"/>
        <v>0.79866999999999999</v>
      </c>
      <c r="F228" s="25">
        <f t="shared" si="24"/>
        <v>100</v>
      </c>
      <c r="G228" s="20"/>
    </row>
    <row r="229" spans="1:7" ht="29.25" customHeight="1" outlineLevel="3">
      <c r="A229" s="26" t="s">
        <v>7</v>
      </c>
      <c r="B229" s="23"/>
      <c r="C229" s="27">
        <v>0</v>
      </c>
      <c r="D229" s="44">
        <v>0</v>
      </c>
      <c r="E229" s="24">
        <f t="shared" si="26"/>
        <v>0</v>
      </c>
      <c r="F229" s="25">
        <v>0</v>
      </c>
      <c r="G229" s="20"/>
    </row>
    <row r="230" spans="1:7" ht="19.5" customHeight="1" outlineLevel="3">
      <c r="A230" s="26" t="s">
        <v>8</v>
      </c>
      <c r="B230" s="23"/>
      <c r="C230" s="27">
        <v>0</v>
      </c>
      <c r="D230" s="44">
        <v>0</v>
      </c>
      <c r="E230" s="24">
        <f t="shared" si="26"/>
        <v>0</v>
      </c>
      <c r="F230" s="25">
        <v>0</v>
      </c>
      <c r="G230" s="20"/>
    </row>
    <row r="231" spans="1:7" ht="24.75" customHeight="1" outlineLevel="3">
      <c r="A231" s="26" t="s">
        <v>9</v>
      </c>
      <c r="B231" s="23"/>
      <c r="C231" s="27">
        <v>7965.9361900000004</v>
      </c>
      <c r="D231" s="44">
        <v>7965.1375200000002</v>
      </c>
      <c r="E231" s="24">
        <f t="shared" si="26"/>
        <v>0.79866999999999999</v>
      </c>
      <c r="F231" s="25">
        <f t="shared" si="24"/>
        <v>100</v>
      </c>
      <c r="G231" s="20"/>
    </row>
    <row r="232" spans="1:7" ht="45.75" customHeight="1" outlineLevel="3">
      <c r="A232" s="22" t="s">
        <v>147</v>
      </c>
      <c r="B232" s="23" t="s">
        <v>93</v>
      </c>
      <c r="C232" s="49">
        <f>C233+C234+C235</f>
        <v>8061.6929</v>
      </c>
      <c r="D232" s="44">
        <f>D233+D234+D235</f>
        <v>7980.5785999999998</v>
      </c>
      <c r="E232" s="24">
        <f t="shared" si="26"/>
        <v>81.1143</v>
      </c>
      <c r="F232" s="25">
        <f t="shared" si="24"/>
        <v>99</v>
      </c>
      <c r="G232" s="20"/>
    </row>
    <row r="233" spans="1:7" ht="30" customHeight="1" outlineLevel="3">
      <c r="A233" s="26" t="s">
        <v>7</v>
      </c>
      <c r="B233" s="23"/>
      <c r="C233" s="27">
        <v>0</v>
      </c>
      <c r="D233" s="44">
        <v>0</v>
      </c>
      <c r="E233" s="24">
        <f t="shared" si="26"/>
        <v>0</v>
      </c>
      <c r="F233" s="25">
        <v>0</v>
      </c>
      <c r="G233" s="20"/>
    </row>
    <row r="234" spans="1:7" ht="24.75" customHeight="1" outlineLevel="3">
      <c r="A234" s="26" t="s">
        <v>8</v>
      </c>
      <c r="B234" s="23"/>
      <c r="C234" s="27">
        <v>0</v>
      </c>
      <c r="D234" s="44">
        <v>0</v>
      </c>
      <c r="E234" s="24">
        <f t="shared" si="26"/>
        <v>0</v>
      </c>
      <c r="F234" s="25">
        <v>0</v>
      </c>
      <c r="G234" s="20"/>
    </row>
    <row r="235" spans="1:7" ht="23.25" customHeight="1" outlineLevel="3">
      <c r="A235" s="26" t="s">
        <v>9</v>
      </c>
      <c r="B235" s="23"/>
      <c r="C235" s="27">
        <v>8061.6929</v>
      </c>
      <c r="D235" s="44">
        <v>7980.5785999999998</v>
      </c>
      <c r="E235" s="24">
        <f t="shared" si="26"/>
        <v>81.1143</v>
      </c>
      <c r="F235" s="25">
        <f t="shared" si="24"/>
        <v>99</v>
      </c>
      <c r="G235" s="20"/>
    </row>
    <row r="236" spans="1:7" ht="60" customHeight="1" outlineLevel="3">
      <c r="A236" s="16" t="s">
        <v>149</v>
      </c>
      <c r="B236" s="17" t="s">
        <v>94</v>
      </c>
      <c r="C236" s="30">
        <f>C237+C238+C238+C239</f>
        <v>93.8</v>
      </c>
      <c r="D236" s="30">
        <f>D237+D238+D238+D239</f>
        <v>93.8</v>
      </c>
      <c r="E236" s="19">
        <f t="shared" si="26"/>
        <v>0</v>
      </c>
      <c r="F236" s="25">
        <f t="shared" si="24"/>
        <v>100</v>
      </c>
      <c r="G236" s="20"/>
    </row>
    <row r="237" spans="1:7" ht="31.5" customHeight="1" outlineLevel="3">
      <c r="A237" s="21" t="s">
        <v>7</v>
      </c>
      <c r="B237" s="17"/>
      <c r="C237" s="30">
        <v>0</v>
      </c>
      <c r="D237" s="18">
        <v>0</v>
      </c>
      <c r="E237" s="19">
        <f t="shared" si="26"/>
        <v>0</v>
      </c>
      <c r="F237" s="25">
        <v>0</v>
      </c>
      <c r="G237" s="20"/>
    </row>
    <row r="238" spans="1:7" ht="21.75" customHeight="1" outlineLevel="3">
      <c r="A238" s="21" t="s">
        <v>8</v>
      </c>
      <c r="B238" s="17"/>
      <c r="C238" s="30">
        <v>0</v>
      </c>
      <c r="D238" s="18">
        <v>0</v>
      </c>
      <c r="E238" s="19">
        <f t="shared" si="26"/>
        <v>0</v>
      </c>
      <c r="F238" s="25">
        <v>0</v>
      </c>
      <c r="G238" s="20"/>
    </row>
    <row r="239" spans="1:7" ht="21.75" customHeight="1" outlineLevel="3">
      <c r="A239" s="21" t="s">
        <v>9</v>
      </c>
      <c r="B239" s="17"/>
      <c r="C239" s="30">
        <v>93.8</v>
      </c>
      <c r="D239" s="30">
        <v>93.8</v>
      </c>
      <c r="E239" s="19">
        <f t="shared" si="26"/>
        <v>0</v>
      </c>
      <c r="F239" s="25">
        <f t="shared" si="24"/>
        <v>100</v>
      </c>
      <c r="G239" s="20"/>
    </row>
    <row r="240" spans="1:7" ht="45" customHeight="1" outlineLevel="3">
      <c r="A240" s="16" t="s">
        <v>150</v>
      </c>
      <c r="B240" s="17" t="s">
        <v>95</v>
      </c>
      <c r="C240" s="30">
        <f>C241+C242+C243</f>
        <v>225.38</v>
      </c>
      <c r="D240" s="30">
        <f>D241+D242+D243</f>
        <v>224.38</v>
      </c>
      <c r="E240" s="19">
        <f t="shared" si="26"/>
        <v>1</v>
      </c>
      <c r="F240" s="25">
        <f t="shared" si="24"/>
        <v>99.6</v>
      </c>
      <c r="G240" s="20"/>
    </row>
    <row r="241" spans="1:7" ht="31.5" customHeight="1" outlineLevel="3">
      <c r="A241" s="21" t="s">
        <v>73</v>
      </c>
      <c r="B241" s="17"/>
      <c r="C241" s="32" t="s">
        <v>32</v>
      </c>
      <c r="D241" s="34">
        <v>0</v>
      </c>
      <c r="E241" s="19">
        <f t="shared" si="26"/>
        <v>0</v>
      </c>
      <c r="F241" s="25">
        <v>0</v>
      </c>
      <c r="G241" s="20"/>
    </row>
    <row r="242" spans="1:7" ht="25.5" customHeight="1" outlineLevel="3">
      <c r="A242" s="21" t="s">
        <v>8</v>
      </c>
      <c r="B242" s="17"/>
      <c r="C242" s="32" t="s">
        <v>32</v>
      </c>
      <c r="D242" s="34">
        <v>0</v>
      </c>
      <c r="E242" s="19">
        <f t="shared" si="26"/>
        <v>0</v>
      </c>
      <c r="F242" s="25">
        <v>0</v>
      </c>
      <c r="G242" s="20"/>
    </row>
    <row r="243" spans="1:7" ht="25.5" customHeight="1" outlineLevel="3">
      <c r="A243" s="21" t="s">
        <v>9</v>
      </c>
      <c r="B243" s="17"/>
      <c r="C243" s="30">
        <v>225.38</v>
      </c>
      <c r="D243" s="18">
        <v>224.38</v>
      </c>
      <c r="E243" s="19">
        <f t="shared" si="26"/>
        <v>1</v>
      </c>
      <c r="F243" s="25">
        <f t="shared" si="24"/>
        <v>99.6</v>
      </c>
      <c r="G243" s="20"/>
    </row>
    <row r="244" spans="1:7" ht="43.5" customHeight="1" outlineLevel="3">
      <c r="A244" s="21" t="s">
        <v>151</v>
      </c>
      <c r="B244" s="17" t="s">
        <v>96</v>
      </c>
      <c r="C244" s="30">
        <f>C245+C246+C247</f>
        <v>95</v>
      </c>
      <c r="D244" s="30">
        <f>D245+D246+D247</f>
        <v>95</v>
      </c>
      <c r="E244" s="19">
        <f t="shared" si="26"/>
        <v>0</v>
      </c>
      <c r="F244" s="25">
        <f t="shared" si="24"/>
        <v>100</v>
      </c>
      <c r="G244" s="20"/>
    </row>
    <row r="245" spans="1:7" ht="30.75" customHeight="1" outlineLevel="3">
      <c r="A245" s="21" t="s">
        <v>73</v>
      </c>
      <c r="B245" s="17"/>
      <c r="C245" s="30">
        <v>0</v>
      </c>
      <c r="D245" s="18">
        <v>0</v>
      </c>
      <c r="E245" s="19">
        <f t="shared" si="26"/>
        <v>0</v>
      </c>
      <c r="F245" s="25">
        <v>0</v>
      </c>
      <c r="G245" s="20"/>
    </row>
    <row r="246" spans="1:7" ht="24" customHeight="1" outlineLevel="3">
      <c r="A246" s="21" t="s">
        <v>8</v>
      </c>
      <c r="B246" s="17"/>
      <c r="C246" s="30">
        <v>0</v>
      </c>
      <c r="D246" s="18">
        <v>0</v>
      </c>
      <c r="E246" s="19">
        <f t="shared" si="26"/>
        <v>0</v>
      </c>
      <c r="F246" s="25">
        <v>0</v>
      </c>
      <c r="G246" s="20"/>
    </row>
    <row r="247" spans="1:7" ht="24" customHeight="1" outlineLevel="3">
      <c r="A247" s="21" t="s">
        <v>9</v>
      </c>
      <c r="B247" s="17"/>
      <c r="C247" s="30">
        <v>95</v>
      </c>
      <c r="D247" s="30">
        <v>95</v>
      </c>
      <c r="E247" s="19">
        <f t="shared" si="26"/>
        <v>0</v>
      </c>
      <c r="F247" s="25">
        <f t="shared" si="24"/>
        <v>100</v>
      </c>
      <c r="G247" s="20"/>
    </row>
    <row r="248" spans="1:7" ht="42.75" customHeight="1">
      <c r="A248" s="35" t="s">
        <v>152</v>
      </c>
      <c r="B248" s="36" t="s">
        <v>97</v>
      </c>
      <c r="C248" s="30">
        <f>C249</f>
        <v>190.5</v>
      </c>
      <c r="D248" s="30">
        <f>D249</f>
        <v>190.5</v>
      </c>
      <c r="E248" s="19">
        <f t="shared" si="26"/>
        <v>0</v>
      </c>
      <c r="F248" s="25">
        <f t="shared" si="24"/>
        <v>100</v>
      </c>
      <c r="G248" s="20"/>
    </row>
    <row r="249" spans="1:7" ht="45" customHeight="1">
      <c r="A249" s="35" t="s">
        <v>98</v>
      </c>
      <c r="B249" s="37" t="s">
        <v>99</v>
      </c>
      <c r="C249" s="30">
        <f>C250+C251+C252</f>
        <v>190.5</v>
      </c>
      <c r="D249" s="30">
        <f>D250+D251+D252</f>
        <v>190.5</v>
      </c>
      <c r="E249" s="19">
        <f t="shared" si="26"/>
        <v>0</v>
      </c>
      <c r="F249" s="25">
        <f t="shared" si="24"/>
        <v>100</v>
      </c>
      <c r="G249" s="20"/>
    </row>
    <row r="250" spans="1:7" ht="30.75" customHeight="1">
      <c r="A250" s="21" t="s">
        <v>153</v>
      </c>
      <c r="B250" s="37"/>
      <c r="C250" s="30">
        <v>0</v>
      </c>
      <c r="D250" s="18">
        <v>0</v>
      </c>
      <c r="E250" s="19">
        <f t="shared" si="26"/>
        <v>0</v>
      </c>
      <c r="F250" s="25">
        <v>0</v>
      </c>
      <c r="G250" s="20"/>
    </row>
    <row r="251" spans="1:7" ht="21.75" customHeight="1">
      <c r="A251" s="21" t="s">
        <v>8</v>
      </c>
      <c r="B251" s="37"/>
      <c r="C251" s="30">
        <v>0</v>
      </c>
      <c r="D251" s="18">
        <v>0</v>
      </c>
      <c r="E251" s="19">
        <f t="shared" si="26"/>
        <v>0</v>
      </c>
      <c r="F251" s="25">
        <v>0</v>
      </c>
      <c r="G251" s="20"/>
    </row>
    <row r="252" spans="1:7" ht="21.75" customHeight="1">
      <c r="A252" s="21" t="s">
        <v>9</v>
      </c>
      <c r="B252" s="37"/>
      <c r="C252" s="30">
        <v>190.5</v>
      </c>
      <c r="D252" s="30">
        <v>190.5</v>
      </c>
      <c r="E252" s="19">
        <f t="shared" si="26"/>
        <v>0</v>
      </c>
      <c r="F252" s="25">
        <f t="shared" si="24"/>
        <v>100</v>
      </c>
      <c r="G252" s="20"/>
    </row>
    <row r="253" spans="1:7" ht="45" customHeight="1">
      <c r="A253" s="38" t="s">
        <v>154</v>
      </c>
      <c r="B253" s="37" t="s">
        <v>100</v>
      </c>
      <c r="C253" s="30">
        <f>C254+C255+C256</f>
        <v>151411.49259000001</v>
      </c>
      <c r="D253" s="30">
        <f>D254+D255+D256</f>
        <v>135394.43435</v>
      </c>
      <c r="E253" s="19">
        <f t="shared" si="26"/>
        <v>16017.05824</v>
      </c>
      <c r="F253" s="25">
        <f t="shared" si="24"/>
        <v>89.4</v>
      </c>
      <c r="G253" s="20"/>
    </row>
    <row r="254" spans="1:7" ht="29.25" customHeight="1">
      <c r="A254" s="21" t="s">
        <v>7</v>
      </c>
      <c r="B254" s="37"/>
      <c r="C254" s="30">
        <f t="shared" ref="C254:D256" si="27">C258+C266</f>
        <v>77122.241819999996</v>
      </c>
      <c r="D254" s="30">
        <f t="shared" si="27"/>
        <v>77122.241819999996</v>
      </c>
      <c r="E254" s="19">
        <f t="shared" si="26"/>
        <v>0</v>
      </c>
      <c r="F254" s="25">
        <f t="shared" si="24"/>
        <v>100</v>
      </c>
      <c r="G254" s="20"/>
    </row>
    <row r="255" spans="1:7" ht="22.5" customHeight="1">
      <c r="A255" s="21" t="s">
        <v>8</v>
      </c>
      <c r="B255" s="37"/>
      <c r="C255" s="30">
        <f t="shared" si="27"/>
        <v>49611.32172</v>
      </c>
      <c r="D255" s="30">
        <f t="shared" si="27"/>
        <v>47338.063269999999</v>
      </c>
      <c r="E255" s="19">
        <f t="shared" si="26"/>
        <v>2273.2584499999998</v>
      </c>
      <c r="F255" s="25">
        <f t="shared" si="24"/>
        <v>95.4</v>
      </c>
      <c r="G255" s="20"/>
    </row>
    <row r="256" spans="1:7" ht="23.25" customHeight="1">
      <c r="A256" s="21" t="s">
        <v>9</v>
      </c>
      <c r="B256" s="37"/>
      <c r="C256" s="30">
        <f t="shared" si="27"/>
        <v>24677.929049999999</v>
      </c>
      <c r="D256" s="30">
        <f t="shared" si="27"/>
        <v>10934.12926</v>
      </c>
      <c r="E256" s="19">
        <f t="shared" si="26"/>
        <v>13743.799789999999</v>
      </c>
      <c r="F256" s="25">
        <f t="shared" si="24"/>
        <v>44.3</v>
      </c>
      <c r="G256" s="20"/>
    </row>
    <row r="257" spans="1:7" ht="48" customHeight="1">
      <c r="A257" s="59" t="s">
        <v>155</v>
      </c>
      <c r="B257" s="60" t="s">
        <v>101</v>
      </c>
      <c r="C257" s="27">
        <f>C258+C259+C260</f>
        <v>112126.83070000001</v>
      </c>
      <c r="D257" s="27">
        <f>D258+D259+D260</f>
        <v>98030.657460000002</v>
      </c>
      <c r="E257" s="24">
        <f t="shared" ref="E257" si="28">C257-D257</f>
        <v>14096.17324</v>
      </c>
      <c r="F257" s="25">
        <f t="shared" si="24"/>
        <v>87.4</v>
      </c>
      <c r="G257" s="20"/>
    </row>
    <row r="258" spans="1:7" ht="31.5" customHeight="1">
      <c r="A258" s="26" t="s">
        <v>7</v>
      </c>
      <c r="B258" s="60"/>
      <c r="C258" s="27">
        <v>77122.241819999996</v>
      </c>
      <c r="D258" s="27">
        <v>77122.241819999996</v>
      </c>
      <c r="E258" s="24">
        <f t="shared" ref="E258:E260" si="29">E259+E260+E261</f>
        <v>54744.69296</v>
      </c>
      <c r="F258" s="25">
        <f t="shared" si="24"/>
        <v>100</v>
      </c>
      <c r="G258" s="20"/>
    </row>
    <row r="259" spans="1:7" ht="27.75" customHeight="1">
      <c r="A259" s="26" t="s">
        <v>8</v>
      </c>
      <c r="B259" s="60"/>
      <c r="C259" s="27">
        <v>15466.65135</v>
      </c>
      <c r="D259" s="27">
        <v>15056.65135</v>
      </c>
      <c r="E259" s="24">
        <f t="shared" si="29"/>
        <v>27372.34648</v>
      </c>
      <c r="F259" s="25">
        <f t="shared" si="24"/>
        <v>97.3</v>
      </c>
      <c r="G259" s="20"/>
    </row>
    <row r="260" spans="1:7" ht="27.75" customHeight="1">
      <c r="A260" s="26" t="s">
        <v>9</v>
      </c>
      <c r="B260" s="60"/>
      <c r="C260" s="49">
        <v>19537.937529999999</v>
      </c>
      <c r="D260" s="27">
        <v>5851.7642900000001</v>
      </c>
      <c r="E260" s="24">
        <f t="shared" si="29"/>
        <v>13686.17324</v>
      </c>
      <c r="F260" s="25">
        <f t="shared" si="24"/>
        <v>30</v>
      </c>
      <c r="G260" s="20"/>
    </row>
    <row r="261" spans="1:7" ht="31.5" customHeight="1">
      <c r="A261" s="59" t="s">
        <v>102</v>
      </c>
      <c r="B261" s="60" t="s">
        <v>103</v>
      </c>
      <c r="C261" s="27">
        <f>C262+C263+C264</f>
        <v>97718.744999999995</v>
      </c>
      <c r="D261" s="27">
        <f>D262+D263+D264</f>
        <v>84032.571760000006</v>
      </c>
      <c r="E261" s="24">
        <f>E262+E263+E264</f>
        <v>13686.17324</v>
      </c>
      <c r="F261" s="25">
        <f t="shared" si="24"/>
        <v>86</v>
      </c>
      <c r="G261" s="20"/>
    </row>
    <row r="262" spans="1:7" ht="29.25" customHeight="1">
      <c r="A262" s="26" t="s">
        <v>7</v>
      </c>
      <c r="B262" s="60"/>
      <c r="C262" s="27">
        <v>77122.241819999996</v>
      </c>
      <c r="D262" s="27">
        <v>77122.241819999996</v>
      </c>
      <c r="E262" s="24">
        <f>C262-D262</f>
        <v>0</v>
      </c>
      <c r="F262" s="25">
        <f t="shared" si="24"/>
        <v>100</v>
      </c>
      <c r="G262" s="20"/>
    </row>
    <row r="263" spans="1:7" ht="24" customHeight="1">
      <c r="A263" s="26" t="s">
        <v>8</v>
      </c>
      <c r="B263" s="60"/>
      <c r="C263" s="27">
        <v>1058.56565</v>
      </c>
      <c r="D263" s="27">
        <v>1058.56565</v>
      </c>
      <c r="E263" s="24">
        <f>C263-D263</f>
        <v>0</v>
      </c>
      <c r="F263" s="25">
        <f t="shared" si="24"/>
        <v>100</v>
      </c>
      <c r="G263" s="20"/>
    </row>
    <row r="264" spans="1:7" ht="24" customHeight="1">
      <c r="A264" s="26" t="s">
        <v>9</v>
      </c>
      <c r="B264" s="60"/>
      <c r="C264" s="27">
        <v>19537.937529999999</v>
      </c>
      <c r="D264" s="27">
        <v>5851.7642900000001</v>
      </c>
      <c r="E264" s="24">
        <f>C264-D264</f>
        <v>13686.17324</v>
      </c>
      <c r="F264" s="25">
        <f t="shared" si="24"/>
        <v>30</v>
      </c>
      <c r="G264" s="20"/>
    </row>
    <row r="265" spans="1:7" ht="58.5" customHeight="1">
      <c r="A265" s="59" t="s">
        <v>156</v>
      </c>
      <c r="B265" s="60" t="s">
        <v>104</v>
      </c>
      <c r="C265" s="27">
        <f>C266+C267+C268</f>
        <v>39284.661890000003</v>
      </c>
      <c r="D265" s="27">
        <f>D266+D267+D268</f>
        <v>37363.776890000001</v>
      </c>
      <c r="E265" s="24">
        <f t="shared" si="26"/>
        <v>1920.885</v>
      </c>
      <c r="F265" s="25">
        <f t="shared" si="24"/>
        <v>95.1</v>
      </c>
      <c r="G265" s="20"/>
    </row>
    <row r="266" spans="1:7" ht="29.25" customHeight="1">
      <c r="A266" s="26" t="s">
        <v>7</v>
      </c>
      <c r="B266" s="60"/>
      <c r="C266" s="27">
        <v>0</v>
      </c>
      <c r="D266" s="27">
        <v>0</v>
      </c>
      <c r="E266" s="24">
        <f t="shared" si="26"/>
        <v>0</v>
      </c>
      <c r="F266" s="25">
        <v>0</v>
      </c>
      <c r="G266" s="20"/>
    </row>
    <row r="267" spans="1:7" ht="24.75" customHeight="1">
      <c r="A267" s="26" t="s">
        <v>8</v>
      </c>
      <c r="B267" s="60"/>
      <c r="C267" s="27">
        <v>34144.67037</v>
      </c>
      <c r="D267" s="27">
        <v>32281.411919999999</v>
      </c>
      <c r="E267" s="24">
        <f t="shared" si="26"/>
        <v>1863.25845</v>
      </c>
      <c r="F267" s="25">
        <f t="shared" si="24"/>
        <v>94.5</v>
      </c>
      <c r="G267" s="20"/>
    </row>
    <row r="268" spans="1:7" ht="24" customHeight="1">
      <c r="A268" s="26" t="s">
        <v>9</v>
      </c>
      <c r="B268" s="60"/>
      <c r="C268" s="27">
        <v>5139.9915199999996</v>
      </c>
      <c r="D268" s="27">
        <v>5082.3649699999996</v>
      </c>
      <c r="E268" s="24">
        <f t="shared" si="26"/>
        <v>57.626550000000002</v>
      </c>
      <c r="F268" s="25">
        <f t="shared" si="24"/>
        <v>98.9</v>
      </c>
      <c r="G268" s="20"/>
    </row>
    <row r="269" spans="1:7" ht="43.5" customHeight="1">
      <c r="A269" s="38" t="s">
        <v>157</v>
      </c>
      <c r="B269" s="37" t="s">
        <v>105</v>
      </c>
      <c r="C269" s="30">
        <f>C270</f>
        <v>80.122</v>
      </c>
      <c r="D269" s="30">
        <f>D270</f>
        <v>80.122</v>
      </c>
      <c r="E269" s="19">
        <f t="shared" si="26"/>
        <v>0</v>
      </c>
      <c r="F269" s="25">
        <f t="shared" si="24"/>
        <v>100</v>
      </c>
      <c r="G269" s="20"/>
    </row>
    <row r="270" spans="1:7" ht="59.1" customHeight="1">
      <c r="A270" s="38" t="s">
        <v>106</v>
      </c>
      <c r="B270" s="37" t="s">
        <v>107</v>
      </c>
      <c r="C270" s="30">
        <f>C271+C272+C273</f>
        <v>80.122</v>
      </c>
      <c r="D270" s="30">
        <f>D271+D272+D273</f>
        <v>80.122</v>
      </c>
      <c r="E270" s="19">
        <f t="shared" si="26"/>
        <v>0</v>
      </c>
      <c r="F270" s="25">
        <f t="shared" si="24"/>
        <v>100</v>
      </c>
      <c r="G270" s="20"/>
    </row>
    <row r="271" spans="1:7" ht="29.25" customHeight="1">
      <c r="A271" s="21" t="s">
        <v>7</v>
      </c>
      <c r="B271" s="37"/>
      <c r="C271" s="30">
        <v>0</v>
      </c>
      <c r="D271" s="30">
        <v>0</v>
      </c>
      <c r="E271" s="19">
        <f t="shared" si="26"/>
        <v>0</v>
      </c>
      <c r="F271" s="25">
        <v>0</v>
      </c>
      <c r="G271" s="20"/>
    </row>
    <row r="272" spans="1:7" ht="23.25" customHeight="1">
      <c r="A272" s="21" t="s">
        <v>8</v>
      </c>
      <c r="B272" s="37"/>
      <c r="C272" s="30">
        <v>0</v>
      </c>
      <c r="D272" s="30">
        <v>0</v>
      </c>
      <c r="E272" s="19">
        <f t="shared" si="26"/>
        <v>0</v>
      </c>
      <c r="F272" s="25">
        <v>0</v>
      </c>
      <c r="G272" s="20"/>
    </row>
    <row r="273" spans="1:7" ht="23.25" customHeight="1">
      <c r="A273" s="21" t="s">
        <v>9</v>
      </c>
      <c r="B273" s="37"/>
      <c r="C273" s="30">
        <v>80.122</v>
      </c>
      <c r="D273" s="30">
        <v>80.122</v>
      </c>
      <c r="E273" s="19">
        <f t="shared" si="26"/>
        <v>0</v>
      </c>
      <c r="F273" s="25">
        <f t="shared" si="24"/>
        <v>100</v>
      </c>
      <c r="G273" s="20"/>
    </row>
    <row r="274" spans="1:7" ht="56.25" customHeight="1">
      <c r="A274" s="38" t="s">
        <v>108</v>
      </c>
      <c r="B274" s="37" t="s">
        <v>109</v>
      </c>
      <c r="C274" s="30">
        <f>C275+C276+C277</f>
        <v>211779.5508</v>
      </c>
      <c r="D274" s="30">
        <f>D275+D276+D277</f>
        <v>206694.30666</v>
      </c>
      <c r="E274" s="19">
        <f t="shared" si="26"/>
        <v>5085.2441399999998</v>
      </c>
      <c r="F274" s="25">
        <f t="shared" si="24"/>
        <v>97.6</v>
      </c>
      <c r="G274" s="33"/>
    </row>
    <row r="275" spans="1:7" ht="29.25" customHeight="1">
      <c r="A275" s="21" t="s">
        <v>7</v>
      </c>
      <c r="B275" s="37"/>
      <c r="C275" s="30">
        <f>3680.53+33.633</f>
        <v>3714.163</v>
      </c>
      <c r="D275" s="30">
        <f>3680.53+33.633</f>
        <v>3714.163</v>
      </c>
      <c r="E275" s="19">
        <f t="shared" si="26"/>
        <v>0</v>
      </c>
      <c r="F275" s="25">
        <f t="shared" si="24"/>
        <v>100</v>
      </c>
      <c r="G275" s="33"/>
    </row>
    <row r="276" spans="1:7" ht="22.5" customHeight="1">
      <c r="A276" s="21" t="s">
        <v>8</v>
      </c>
      <c r="B276" s="37"/>
      <c r="C276" s="30">
        <v>63245.993069999997</v>
      </c>
      <c r="D276" s="30">
        <v>60239.169690000002</v>
      </c>
      <c r="E276" s="19">
        <f t="shared" si="26"/>
        <v>3006.8233799999998</v>
      </c>
      <c r="F276" s="25">
        <f t="shared" si="24"/>
        <v>95.2</v>
      </c>
      <c r="G276" s="33"/>
    </row>
    <row r="277" spans="1:7" ht="22.5" customHeight="1">
      <c r="A277" s="21" t="s">
        <v>9</v>
      </c>
      <c r="B277" s="37"/>
      <c r="C277" s="30">
        <v>144819.39473</v>
      </c>
      <c r="D277" s="30">
        <v>142740.97396999999</v>
      </c>
      <c r="E277" s="19">
        <f t="shared" si="26"/>
        <v>2078.42076</v>
      </c>
      <c r="F277" s="25">
        <f t="shared" si="24"/>
        <v>98.6</v>
      </c>
      <c r="G277" s="33"/>
    </row>
    <row r="278" spans="1:7" s="1" customFormat="1" ht="21" customHeight="1">
      <c r="A278" s="61" t="s">
        <v>110</v>
      </c>
      <c r="B278" s="62"/>
      <c r="C278" s="63">
        <f>C9+C30+C58+C62+C90+C106+C136+C156+C160+C192+C196+C200+C220+C236+C240+C244+C248+C253+C269+C274</f>
        <v>2677272.4567300002</v>
      </c>
      <c r="D278" s="63">
        <f>D9+D30+D58+D62+D90+D106+D136+D156+D160+D192+D196+D200+D220+D236+D240+D244+D248+D253+D269+D274</f>
        <v>2643227.60237</v>
      </c>
      <c r="E278" s="19">
        <f t="shared" si="26"/>
        <v>34044.854359999998</v>
      </c>
      <c r="F278" s="25">
        <f t="shared" si="24"/>
        <v>98.7</v>
      </c>
      <c r="G278" s="31"/>
    </row>
    <row r="279" spans="1:7" s="1" customFormat="1" ht="29.25" customHeight="1">
      <c r="A279" s="21" t="s">
        <v>111</v>
      </c>
      <c r="B279" s="64"/>
      <c r="C279" s="65">
        <f>C107+C250</f>
        <v>0</v>
      </c>
      <c r="D279" s="65">
        <f>D107+D250</f>
        <v>0</v>
      </c>
      <c r="E279" s="19">
        <f t="shared" si="26"/>
        <v>0</v>
      </c>
      <c r="F279" s="25">
        <v>0</v>
      </c>
      <c r="G279" s="31" t="s">
        <v>112</v>
      </c>
    </row>
    <row r="280" spans="1:7" s="1" customFormat="1" ht="24" customHeight="1">
      <c r="A280" s="21" t="s">
        <v>43</v>
      </c>
      <c r="B280" s="64"/>
      <c r="C280" s="65">
        <f>C10+C31+C59+C63+C91+C108+C137+C157+C161+C197+C201+C221+C237+C241+C245+C250+C193+C254+C271+C275</f>
        <v>177599.9719</v>
      </c>
      <c r="D280" s="65">
        <f>D10+D31+D59+D63+D91+D108+D137+D157+D161+D197+D201+D221+D237+D241+D245+D250+D193+D254+D271+D275</f>
        <v>173716.69988999999</v>
      </c>
      <c r="E280" s="19">
        <f t="shared" si="26"/>
        <v>3883.2720100000001</v>
      </c>
      <c r="F280" s="25">
        <f t="shared" si="24"/>
        <v>97.8</v>
      </c>
      <c r="G280" s="31"/>
    </row>
    <row r="281" spans="1:7" s="1" customFormat="1" ht="24" customHeight="1">
      <c r="A281" s="21" t="s">
        <v>8</v>
      </c>
      <c r="B281" s="64"/>
      <c r="C281" s="65">
        <f>C11+C32+C60+C64+C92+C109+C138+C158+C162+C194+C198+C202+C222+C238+C242+C251+C246+C255+C272+C276</f>
        <v>1228938.2274799999</v>
      </c>
      <c r="D281" s="65">
        <f>D11+D32+D60+D64+D92+D109+D138+D158+D162+D194+D198+D202+D222+D238+D242+D251+D246+D255+D272+D276</f>
        <v>1222078.9568</v>
      </c>
      <c r="E281" s="19">
        <f t="shared" si="26"/>
        <v>6859.2706799999996</v>
      </c>
      <c r="F281" s="25">
        <f t="shared" si="24"/>
        <v>99.4</v>
      </c>
      <c r="G281" s="31"/>
    </row>
    <row r="282" spans="1:7" s="1" customFormat="1" ht="24" customHeight="1">
      <c r="A282" s="66" t="s">
        <v>9</v>
      </c>
      <c r="B282" s="67"/>
      <c r="C282" s="68">
        <f>C12+C33+C61+C65+C93+C110+C139+C159+C163+C195+C199+C203+C223+C239+C243+C252+C247+C256+C273+C277</f>
        <v>1270734.2573500001</v>
      </c>
      <c r="D282" s="68">
        <f>D12+D33+D61+D65+D93+D110+D139+D159+D163+D195+D199+D203+D223+D239+D243+D252+D247+D256+D273+D277</f>
        <v>1247431.9456799999</v>
      </c>
      <c r="E282" s="69">
        <f t="shared" si="26"/>
        <v>23302.311669999999</v>
      </c>
      <c r="F282" s="25">
        <f t="shared" si="24"/>
        <v>98.2</v>
      </c>
      <c r="G282" s="31"/>
    </row>
    <row r="283" spans="1:7">
      <c r="C283" s="39"/>
      <c r="D283" s="39"/>
      <c r="E283" s="40"/>
    </row>
    <row r="284" spans="1:7" ht="19.5" customHeight="1">
      <c r="A284" s="3" t="s">
        <v>113</v>
      </c>
      <c r="B284" s="41"/>
      <c r="C284" s="42">
        <f>C279+C280+C281+C282</f>
        <v>2677272.4567300002</v>
      </c>
      <c r="D284" s="42">
        <f>D279+D280+D281+D282</f>
        <v>2643227.60237</v>
      </c>
      <c r="E284" s="40"/>
    </row>
    <row r="285" spans="1:7" ht="24" customHeight="1">
      <c r="A285" s="3" t="s">
        <v>114</v>
      </c>
      <c r="C285" s="42">
        <f>C279+C280+C281</f>
        <v>1406538.1993799999</v>
      </c>
      <c r="D285" s="42">
        <f>D279+D280+D281</f>
        <v>1395795.6566900001</v>
      </c>
      <c r="E285" s="40"/>
    </row>
    <row r="286" spans="1:7">
      <c r="C286" s="42"/>
      <c r="D286" s="42"/>
      <c r="E286" s="40"/>
    </row>
    <row r="287" spans="1:7">
      <c r="A287" s="3" t="s">
        <v>115</v>
      </c>
      <c r="C287" s="42">
        <f>C278-C274</f>
        <v>2465492.9059299999</v>
      </c>
      <c r="D287" s="42">
        <f>D278-D274</f>
        <v>2436533.2957100002</v>
      </c>
      <c r="E287" s="40"/>
    </row>
    <row r="288" spans="1:7" ht="12.75" customHeight="1">
      <c r="C288" s="43"/>
      <c r="E288" s="40"/>
    </row>
    <row r="289" spans="3:5" ht="1.5" hidden="1" customHeight="1">
      <c r="C289" s="43"/>
      <c r="E289" s="40"/>
    </row>
    <row r="290" spans="3:5">
      <c r="C290" s="43"/>
      <c r="E290" s="40"/>
    </row>
    <row r="291" spans="3:5">
      <c r="C291" s="43"/>
      <c r="E291" s="40"/>
    </row>
    <row r="292" spans="3:5">
      <c r="C292" s="43"/>
      <c r="E292" s="40"/>
    </row>
    <row r="293" spans="3:5">
      <c r="C293" s="43"/>
      <c r="E293" s="40"/>
    </row>
    <row r="294" spans="3:5">
      <c r="C294" s="43"/>
      <c r="E294" s="40"/>
    </row>
    <row r="295" spans="3:5">
      <c r="C295" s="43"/>
      <c r="E295" s="40"/>
    </row>
    <row r="296" spans="3:5">
      <c r="C296" s="43"/>
      <c r="E296" s="40"/>
    </row>
    <row r="297" spans="3:5">
      <c r="E297" s="40"/>
    </row>
    <row r="298" spans="3:5">
      <c r="E298" s="40"/>
    </row>
    <row r="299" spans="3:5">
      <c r="E299" s="40"/>
    </row>
    <row r="300" spans="3:5">
      <c r="E300" s="40"/>
    </row>
    <row r="301" spans="3:5">
      <c r="E301" s="40"/>
    </row>
    <row r="302" spans="3:5">
      <c r="E302" s="40"/>
    </row>
    <row r="303" spans="3:5">
      <c r="E303" s="40"/>
    </row>
    <row r="304" spans="3:5">
      <c r="E304" s="40"/>
    </row>
    <row r="305" spans="5:5">
      <c r="E305" s="40"/>
    </row>
    <row r="306" spans="5:5">
      <c r="E306" s="40"/>
    </row>
    <row r="307" spans="5:5">
      <c r="E307" s="40"/>
    </row>
    <row r="308" spans="5:5">
      <c r="E308" s="40"/>
    </row>
    <row r="309" spans="5:5">
      <c r="E309" s="40"/>
    </row>
    <row r="310" spans="5:5">
      <c r="E310" s="40"/>
    </row>
    <row r="311" spans="5:5">
      <c r="E311" s="40"/>
    </row>
    <row r="312" spans="5:5">
      <c r="E312" s="40"/>
    </row>
    <row r="313" spans="5:5">
      <c r="E313" s="40"/>
    </row>
    <row r="314" spans="5:5">
      <c r="E314" s="40"/>
    </row>
  </sheetData>
  <mergeCells count="6">
    <mergeCell ref="A6:F6"/>
    <mergeCell ref="C1:D1"/>
    <mergeCell ref="C2:D2"/>
    <mergeCell ref="C3:D3"/>
    <mergeCell ref="C4:D4"/>
    <mergeCell ref="A5:F5"/>
  </mergeCells>
  <pageMargins left="0.59055118110236227" right="0" top="0.43307086614173229" bottom="0" header="0" footer="0"/>
  <pageSetup paperSize="9" scale="76" firstPageNumber="4294967295" fitToHeight="0" orientation="portrait" cellComments="asDisplayed" useFirstPageNumber="1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Зверева Ирина Викторовна</dc:creator>
  <cp:lastModifiedBy>Леонова Виктория Владимировна</cp:lastModifiedBy>
  <cp:lastPrinted>2024-04-18T09:56:08Z</cp:lastPrinted>
  <dcterms:created xsi:type="dcterms:W3CDTF">2014-10-06T23:30:00Z</dcterms:created>
  <dcterms:modified xsi:type="dcterms:W3CDTF">2025-03-14T06:18:52Z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6006078230734D5AA2C6FA8102DD548C_12</vt:lpwstr>
  </property>
  <property fmtid="{D5CDD505-2E9C-101B-9397-08002B2CF9AE}" pid="3" name="KSOProductBuildVer">
    <vt:lpwstr>1049-12.2.0.13266</vt:lpwstr>
  </property>
</Properties>
</file>