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20" windowWidth="1980" windowHeight="1170"/>
  </bookViews>
  <sheets>
    <sheet name="Документ (3)" sheetId="3" r:id="rId1"/>
  </sheets>
  <definedNames>
    <definedName name="_xlnm._FilterDatabase" localSheetId="0" hidden="1">'Документ (3)'!$A$8:$D$213</definedName>
    <definedName name="_xlnm.Print_Titles" localSheetId="0">'Документ (3)'!$8:$8</definedName>
    <definedName name="_xlnm.Sheet_Title" localSheetId="0">"Документ"</definedName>
  </definedNames>
  <calcPr calcId="145621" fullPrecision="0"/>
</workbook>
</file>

<file path=xl/calcChain.xml><?xml version="1.0" encoding="utf-8"?>
<calcChain xmlns="http://schemas.openxmlformats.org/spreadsheetml/2006/main">
  <c r="F208" i="3" l="1"/>
  <c r="E208" i="3"/>
  <c r="F207" i="3"/>
  <c r="E207" i="3"/>
  <c r="F206" i="3"/>
  <c r="E206" i="3"/>
  <c r="D205" i="3"/>
  <c r="C205" i="3"/>
  <c r="E205" i="3" s="1"/>
  <c r="F204" i="3"/>
  <c r="E204" i="3"/>
  <c r="E203" i="3"/>
  <c r="E202" i="3"/>
  <c r="D201" i="3"/>
  <c r="C201" i="3"/>
  <c r="F200" i="3"/>
  <c r="E200" i="3"/>
  <c r="E199" i="3"/>
  <c r="E198" i="3"/>
  <c r="D197" i="3"/>
  <c r="C197" i="3"/>
  <c r="E197" i="3" s="1"/>
  <c r="F196" i="3"/>
  <c r="E196" i="3"/>
  <c r="E195" i="3"/>
  <c r="E194" i="3"/>
  <c r="D193" i="3"/>
  <c r="C193" i="3"/>
  <c r="E193" i="3" s="1"/>
  <c r="F192" i="3"/>
  <c r="E192" i="3"/>
  <c r="E191" i="3"/>
  <c r="E190" i="3"/>
  <c r="D189" i="3"/>
  <c r="C189" i="3"/>
  <c r="E189" i="3" s="1"/>
  <c r="F188" i="3"/>
  <c r="E188" i="3"/>
  <c r="E187" i="3"/>
  <c r="E186" i="3"/>
  <c r="D185" i="3"/>
  <c r="C185" i="3"/>
  <c r="E185" i="3" s="1"/>
  <c r="E184" i="3"/>
  <c r="E183" i="3"/>
  <c r="E182" i="3"/>
  <c r="D181" i="3"/>
  <c r="C181" i="3"/>
  <c r="D180" i="3"/>
  <c r="F180" i="3" s="1"/>
  <c r="C180" i="3"/>
  <c r="E180" i="3" s="1"/>
  <c r="D179" i="3"/>
  <c r="C179" i="3"/>
  <c r="E179" i="3" s="1"/>
  <c r="D178" i="3"/>
  <c r="C178" i="3"/>
  <c r="C177" i="3" s="1"/>
  <c r="F176" i="3"/>
  <c r="E176" i="3"/>
  <c r="E175" i="3"/>
  <c r="E174" i="3"/>
  <c r="D173" i="3"/>
  <c r="C173" i="3"/>
  <c r="E173" i="3" s="1"/>
  <c r="F172" i="3"/>
  <c r="E172" i="3"/>
  <c r="F171" i="3"/>
  <c r="E171" i="3"/>
  <c r="E170" i="3"/>
  <c r="D169" i="3"/>
  <c r="C169" i="3"/>
  <c r="E169" i="3" s="1"/>
  <c r="F168" i="3"/>
  <c r="E168" i="3"/>
  <c r="F167" i="3"/>
  <c r="E167" i="3"/>
  <c r="E166" i="3"/>
  <c r="D165" i="3"/>
  <c r="C165" i="3"/>
  <c r="F164" i="3"/>
  <c r="D164" i="3"/>
  <c r="C164" i="3"/>
  <c r="D163" i="3"/>
  <c r="E163" i="3" s="1"/>
  <c r="C163" i="3"/>
  <c r="D162" i="3"/>
  <c r="C162" i="3"/>
  <c r="E162" i="3" s="1"/>
  <c r="F160" i="3"/>
  <c r="E160" i="3"/>
  <c r="F159" i="3"/>
  <c r="E159" i="3"/>
  <c r="E158" i="3"/>
  <c r="D157" i="3"/>
  <c r="C157" i="3"/>
  <c r="F157" i="3" s="1"/>
  <c r="F156" i="3"/>
  <c r="E156" i="3"/>
  <c r="E155" i="3"/>
  <c r="E154" i="3"/>
  <c r="D153" i="3"/>
  <c r="C153" i="3"/>
  <c r="F152" i="3"/>
  <c r="E152" i="3"/>
  <c r="E151" i="3"/>
  <c r="E150" i="3"/>
  <c r="D149" i="3"/>
  <c r="C149" i="3"/>
  <c r="F149" i="3" s="1"/>
  <c r="F148" i="3"/>
  <c r="E148" i="3"/>
  <c r="E147" i="3"/>
  <c r="E146" i="3"/>
  <c r="D145" i="3"/>
  <c r="C145" i="3"/>
  <c r="E144" i="3"/>
  <c r="E143" i="3"/>
  <c r="E142" i="3"/>
  <c r="D141" i="3"/>
  <c r="C141" i="3"/>
  <c r="F140" i="3"/>
  <c r="E140" i="3"/>
  <c r="E139" i="3"/>
  <c r="E138" i="3"/>
  <c r="D137" i="3"/>
  <c r="C137" i="3"/>
  <c r="D136" i="3"/>
  <c r="C136" i="3"/>
  <c r="D135" i="3"/>
  <c r="C135" i="3"/>
  <c r="D134" i="3"/>
  <c r="C134" i="3"/>
  <c r="E134" i="3" s="1"/>
  <c r="F132" i="3"/>
  <c r="E132" i="3"/>
  <c r="E131" i="3"/>
  <c r="E130" i="3"/>
  <c r="E129" i="3"/>
  <c r="D129" i="3"/>
  <c r="C129" i="3"/>
  <c r="F128" i="3"/>
  <c r="E128" i="3"/>
  <c r="E127" i="3"/>
  <c r="E126" i="3"/>
  <c r="D125" i="3"/>
  <c r="F125" i="3" s="1"/>
  <c r="C125" i="3"/>
  <c r="F124" i="3"/>
  <c r="E124" i="3"/>
  <c r="E123" i="3"/>
  <c r="E122" i="3"/>
  <c r="D121" i="3"/>
  <c r="C121" i="3"/>
  <c r="E121" i="3" s="1"/>
  <c r="F120" i="3"/>
  <c r="E120" i="3"/>
  <c r="E119" i="3"/>
  <c r="E118" i="3"/>
  <c r="D117" i="3"/>
  <c r="C117" i="3"/>
  <c r="D116" i="3"/>
  <c r="D113" i="3" s="1"/>
  <c r="C116" i="3"/>
  <c r="E116" i="3" s="1"/>
  <c r="D115" i="3"/>
  <c r="C115" i="3"/>
  <c r="E115" i="3" s="1"/>
  <c r="D114" i="3"/>
  <c r="C114" i="3"/>
  <c r="F112" i="3"/>
  <c r="E112" i="3"/>
  <c r="F111" i="3"/>
  <c r="E111" i="3"/>
  <c r="E110" i="3"/>
  <c r="D109" i="3"/>
  <c r="F109" i="3" s="1"/>
  <c r="C109" i="3"/>
  <c r="F108" i="3"/>
  <c r="E108" i="3"/>
  <c r="F107" i="3"/>
  <c r="E107" i="3"/>
  <c r="F106" i="3"/>
  <c r="E106" i="3"/>
  <c r="F105" i="3"/>
  <c r="E105" i="3"/>
  <c r="D104" i="3"/>
  <c r="C104" i="3"/>
  <c r="E103" i="3"/>
  <c r="E102" i="3"/>
  <c r="E101" i="3"/>
  <c r="E100" i="3"/>
  <c r="D99" i="3"/>
  <c r="C99" i="3"/>
  <c r="F98" i="3"/>
  <c r="E98" i="3"/>
  <c r="E97" i="3"/>
  <c r="E96" i="3"/>
  <c r="E95" i="3"/>
  <c r="D94" i="3"/>
  <c r="C94" i="3"/>
  <c r="D93" i="3"/>
  <c r="C93" i="3"/>
  <c r="D92" i="3"/>
  <c r="C92" i="3"/>
  <c r="D91" i="3"/>
  <c r="C91" i="3"/>
  <c r="D90" i="3"/>
  <c r="D210" i="3" s="1"/>
  <c r="C90" i="3"/>
  <c r="E90" i="3" s="1"/>
  <c r="F88" i="3"/>
  <c r="E88" i="3"/>
  <c r="F87" i="3"/>
  <c r="E87" i="3"/>
  <c r="E86" i="3"/>
  <c r="D85" i="3"/>
  <c r="C85" i="3"/>
  <c r="F84" i="3"/>
  <c r="E84" i="3"/>
  <c r="F83" i="3"/>
  <c r="E83" i="3"/>
  <c r="F82" i="3"/>
  <c r="E82" i="3"/>
  <c r="D81" i="3"/>
  <c r="C81" i="3"/>
  <c r="F80" i="3"/>
  <c r="D80" i="3"/>
  <c r="C80" i="3"/>
  <c r="E80" i="3" s="1"/>
  <c r="D79" i="3"/>
  <c r="C79" i="3"/>
  <c r="D78" i="3"/>
  <c r="C78" i="3"/>
  <c r="E78" i="3" s="1"/>
  <c r="E76" i="3"/>
  <c r="E75" i="3"/>
  <c r="E74" i="3"/>
  <c r="D73" i="3"/>
  <c r="C73" i="3"/>
  <c r="F72" i="3"/>
  <c r="E72" i="3"/>
  <c r="E71" i="3"/>
  <c r="E70" i="3"/>
  <c r="D69" i="3"/>
  <c r="C69" i="3"/>
  <c r="F68" i="3"/>
  <c r="E68" i="3"/>
  <c r="E67" i="3"/>
  <c r="E66" i="3"/>
  <c r="D65" i="3"/>
  <c r="C65" i="3"/>
  <c r="F64" i="3"/>
  <c r="E64" i="3"/>
  <c r="E63" i="3"/>
  <c r="E62" i="3"/>
  <c r="D61" i="3"/>
  <c r="C61" i="3"/>
  <c r="F60" i="3"/>
  <c r="E60" i="3"/>
  <c r="E59" i="3"/>
  <c r="E58" i="3"/>
  <c r="D57" i="3"/>
  <c r="C57" i="3"/>
  <c r="F56" i="3"/>
  <c r="E56" i="3"/>
  <c r="E55" i="3"/>
  <c r="E54" i="3"/>
  <c r="D53" i="3"/>
  <c r="C53" i="3"/>
  <c r="D52" i="3"/>
  <c r="C52" i="3"/>
  <c r="D51" i="3"/>
  <c r="C51" i="3"/>
  <c r="D50" i="3"/>
  <c r="C50" i="3"/>
  <c r="E50" i="3" s="1"/>
  <c r="F48" i="3"/>
  <c r="E48" i="3"/>
  <c r="F47" i="3"/>
  <c r="E47" i="3"/>
  <c r="F46" i="3"/>
  <c r="E46" i="3"/>
  <c r="D45" i="3"/>
  <c r="C45" i="3"/>
  <c r="F44" i="3"/>
  <c r="E44" i="3"/>
  <c r="F43" i="3"/>
  <c r="E43" i="3"/>
  <c r="E42" i="3"/>
  <c r="D41" i="3"/>
  <c r="C41" i="3"/>
  <c r="F40" i="3"/>
  <c r="E40" i="3"/>
  <c r="F39" i="3"/>
  <c r="E39" i="3"/>
  <c r="E38" i="3"/>
  <c r="D37" i="3"/>
  <c r="F37" i="3" s="1"/>
  <c r="C37" i="3"/>
  <c r="F36" i="3"/>
  <c r="E36" i="3"/>
  <c r="F35" i="3"/>
  <c r="E35" i="3"/>
  <c r="E34" i="3"/>
  <c r="D33" i="3"/>
  <c r="C33" i="3"/>
  <c r="E33" i="3" s="1"/>
  <c r="F32" i="3"/>
  <c r="E32" i="3"/>
  <c r="F31" i="3"/>
  <c r="E31" i="3"/>
  <c r="F30" i="3"/>
  <c r="E30" i="3"/>
  <c r="D29" i="3"/>
  <c r="E29" i="3" s="1"/>
  <c r="C29" i="3"/>
  <c r="D28" i="3"/>
  <c r="C28" i="3"/>
  <c r="F28" i="3" s="1"/>
  <c r="D27" i="3"/>
  <c r="C27" i="3"/>
  <c r="F27" i="3" s="1"/>
  <c r="E26" i="3"/>
  <c r="D26" i="3"/>
  <c r="C26" i="3"/>
  <c r="F26" i="3" s="1"/>
  <c r="D25" i="3"/>
  <c r="F24" i="3"/>
  <c r="E24" i="3"/>
  <c r="E23" i="3"/>
  <c r="E22" i="3"/>
  <c r="D21" i="3"/>
  <c r="C21" i="3"/>
  <c r="F21" i="3" s="1"/>
  <c r="F20" i="3"/>
  <c r="E20" i="3"/>
  <c r="E19" i="3"/>
  <c r="E18" i="3"/>
  <c r="D17" i="3"/>
  <c r="C17" i="3"/>
  <c r="F17" i="3" s="1"/>
  <c r="F16" i="3"/>
  <c r="E16" i="3"/>
  <c r="F15" i="3"/>
  <c r="E15" i="3"/>
  <c r="F14" i="3"/>
  <c r="E14" i="3"/>
  <c r="D13" i="3"/>
  <c r="C13" i="3"/>
  <c r="E13" i="3" s="1"/>
  <c r="D12" i="3"/>
  <c r="C12" i="3"/>
  <c r="D11" i="3"/>
  <c r="C11" i="3"/>
  <c r="E11" i="3" s="1"/>
  <c r="D10" i="3"/>
  <c r="D9" i="3" s="1"/>
  <c r="C10" i="3"/>
  <c r="F79" i="3" l="1"/>
  <c r="E114" i="3"/>
  <c r="E125" i="3"/>
  <c r="F137" i="3"/>
  <c r="D161" i="3"/>
  <c r="F163" i="3"/>
  <c r="F201" i="3"/>
  <c r="E21" i="3"/>
  <c r="E28" i="3"/>
  <c r="F81" i="3"/>
  <c r="F104" i="3"/>
  <c r="E165" i="3"/>
  <c r="F121" i="3"/>
  <c r="E10" i="3"/>
  <c r="E12" i="3"/>
  <c r="E17" i="3"/>
  <c r="C25" i="3"/>
  <c r="E27" i="3"/>
  <c r="F29" i="3"/>
  <c r="E41" i="3"/>
  <c r="E51" i="3"/>
  <c r="E109" i="3"/>
  <c r="F117" i="3"/>
  <c r="F129" i="3"/>
  <c r="F136" i="3"/>
  <c r="F145" i="3"/>
  <c r="F153" i="3"/>
  <c r="E164" i="3"/>
  <c r="F165" i="3"/>
  <c r="F205" i="3"/>
  <c r="C9" i="3"/>
  <c r="E9" i="3" s="1"/>
  <c r="F41" i="3"/>
  <c r="D77" i="3"/>
  <c r="F78" i="3"/>
  <c r="F116" i="3"/>
  <c r="D133" i="3"/>
  <c r="E145" i="3"/>
  <c r="E149" i="3"/>
  <c r="E153" i="3"/>
  <c r="E157" i="3"/>
  <c r="F11" i="3"/>
  <c r="F13" i="3"/>
  <c r="E37" i="3"/>
  <c r="D49" i="3"/>
  <c r="F53" i="3"/>
  <c r="F61" i="3"/>
  <c r="F69" i="3"/>
  <c r="E79" i="3"/>
  <c r="F85" i="3"/>
  <c r="F92" i="3"/>
  <c r="F94" i="3"/>
  <c r="E117" i="3"/>
  <c r="E136" i="3"/>
  <c r="E141" i="3"/>
  <c r="F169" i="3"/>
  <c r="F173" i="3"/>
  <c r="D177" i="3"/>
  <c r="F177" i="3" s="1"/>
  <c r="F185" i="3"/>
  <c r="F193" i="3"/>
  <c r="E201" i="3"/>
  <c r="F10" i="3"/>
  <c r="F12" i="3"/>
  <c r="F33" i="3"/>
  <c r="F45" i="3"/>
  <c r="F52" i="3"/>
  <c r="F57" i="3"/>
  <c r="F65" i="3"/>
  <c r="E73" i="3"/>
  <c r="C77" i="3"/>
  <c r="E77" i="3" s="1"/>
  <c r="E81" i="3"/>
  <c r="C89" i="3"/>
  <c r="E89" i="3" s="1"/>
  <c r="F91" i="3"/>
  <c r="F93" i="3"/>
  <c r="E99" i="3"/>
  <c r="C113" i="3"/>
  <c r="E113" i="3" s="1"/>
  <c r="E135" i="3"/>
  <c r="E137" i="3"/>
  <c r="C161" i="3"/>
  <c r="E161" i="3" s="1"/>
  <c r="E178" i="3"/>
  <c r="E181" i="3"/>
  <c r="F189" i="3"/>
  <c r="F197" i="3"/>
  <c r="E177" i="3"/>
  <c r="F161" i="3"/>
  <c r="C211" i="3"/>
  <c r="C212" i="3"/>
  <c r="C213" i="3"/>
  <c r="C133" i="3"/>
  <c r="E133" i="3" s="1"/>
  <c r="C210" i="3"/>
  <c r="D211" i="3"/>
  <c r="D212" i="3"/>
  <c r="F212" i="3" s="1"/>
  <c r="D213" i="3"/>
  <c r="E45" i="3"/>
  <c r="C49" i="3"/>
  <c r="E52" i="3"/>
  <c r="E53" i="3"/>
  <c r="E57" i="3"/>
  <c r="E61" i="3"/>
  <c r="E65" i="3"/>
  <c r="E69" i="3"/>
  <c r="E85" i="3"/>
  <c r="D89" i="3"/>
  <c r="E91" i="3"/>
  <c r="E92" i="3"/>
  <c r="E93" i="3"/>
  <c r="E94" i="3"/>
  <c r="E104" i="3"/>
  <c r="E49" i="3" l="1"/>
  <c r="F25" i="3"/>
  <c r="E25" i="3"/>
  <c r="F89" i="3"/>
  <c r="F49" i="3"/>
  <c r="F77" i="3"/>
  <c r="F9" i="3"/>
  <c r="C209" i="3"/>
  <c r="E211" i="3"/>
  <c r="F113" i="3"/>
  <c r="F213" i="3"/>
  <c r="F133" i="3"/>
  <c r="F211" i="3"/>
  <c r="E213" i="3"/>
  <c r="D209" i="3"/>
  <c r="E210" i="3"/>
  <c r="E212" i="3"/>
  <c r="F209" i="3" l="1"/>
  <c r="E209" i="3"/>
</calcChain>
</file>

<file path=xl/sharedStrings.xml><?xml version="1.0" encoding="utf-8"?>
<sst xmlns="http://schemas.openxmlformats.org/spreadsheetml/2006/main" count="300" uniqueCount="141">
  <si>
    <t>Наименование</t>
  </si>
  <si>
    <t>(тыс. рублей)</t>
  </si>
  <si>
    <t>Подпрограмма "Снижение рисков и смягчение последствий чрезвычайных ситуаций природного и техногенного характера в Арсеньевском городском округе"</t>
  </si>
  <si>
    <t>Подпрограмма "Развитие массовой физической культуры и спорта в Арсеньевском городском округе"</t>
  </si>
  <si>
    <t>Подпрограмма "Ремонт автомобильных дорог общего пользования Арсеньевского городского округа" на 2015-2017 годы</t>
  </si>
  <si>
    <t>- бюджет Приморского края</t>
  </si>
  <si>
    <t>- бюджет городского округа</t>
  </si>
  <si>
    <t>ИТОГО:</t>
  </si>
  <si>
    <t>Подпрограмма "Пожарная безопасность"</t>
  </si>
  <si>
    <t>в том числе:                                                                                                           - средства Фонда</t>
  </si>
  <si>
    <t>-федеральный бюджет</t>
  </si>
  <si>
    <t>Исполнено</t>
  </si>
  <si>
    <t xml:space="preserve"> целевая статья</t>
  </si>
  <si>
    <t>- средства фонда</t>
  </si>
  <si>
    <t>0,000</t>
  </si>
  <si>
    <t xml:space="preserve">  в том числе                                      -федеральный бюджет</t>
  </si>
  <si>
    <t xml:space="preserve"> в том числе                                             - средства фонда</t>
  </si>
  <si>
    <t>Муниципальная программа "Экономическое развитие и инновационная экономика в  Арсеньевском городском округе"  на 2015-2020 годы</t>
  </si>
  <si>
    <t>Подпрограмма "Управление имуществом, находящимся в собственности и в ведении  Арсеньевского городского округа" на 2015-2020 годы</t>
  </si>
  <si>
    <t>Муниципальная программа "Развитие  образования Арсеньевского городского округа" на 2015-2020 годы</t>
  </si>
  <si>
    <t>Подпрограмма "Развитие системы дошкольного образования в Арсеньевском городском округе"</t>
  </si>
  <si>
    <t>Подпрограмма "Развитие системы общего образования Арсеньевского городского округа"</t>
  </si>
  <si>
    <t xml:space="preserve">Подпрограмма "Развитие  системы дополнительного  образования, отдыха,  оздоровления и занятости детей и подростков  Арсеньевского городского округа" </t>
  </si>
  <si>
    <t>Мероприятия муниципальной программы "Развитие образования Арсеньевского городского округа" на 2015-2020 годы</t>
  </si>
  <si>
    <t>Муниципальная программа "Доступная среда" на период 2016-2020 годы</t>
  </si>
  <si>
    <t>Муниципальная программа "Благоустройство Арсеньевского городского округа" на 2015-2018 годы</t>
  </si>
  <si>
    <t xml:space="preserve">Подпрограмма "Содержание территории Арсеньевского городского округа" </t>
  </si>
  <si>
    <t xml:space="preserve">Подпрограмма "Содержание территории кладбищ" </t>
  </si>
  <si>
    <t xml:space="preserve">Подпрограмма "Подготовка территории Арсеньевского городского округа к праздничным мероприятиям" </t>
  </si>
  <si>
    <t>02 9 00 0000</t>
  </si>
  <si>
    <t>Муниципальная программа "Развитие культуры Арсеньевского городского округа" на 2014-2020 годы</t>
  </si>
  <si>
    <t>Подпрограмма "Развитие информационно-библиотечного обслуживания населения Арсеньевского городского округа" на 2014-2020 годы</t>
  </si>
  <si>
    <t>Мероприятия муниципальной программы "Развитие культуры Арсеньевского городского округа" на 2014-2020 годы</t>
  </si>
  <si>
    <t>Муниципальная программа "Обеспечение доступным жильем и качественными услугами ЖКХ населения  Арсеньевского городского округа" на 2015-2020 годы</t>
  </si>
  <si>
    <t>Муниципальная  программа "Развитие физической культуры и  спорта  в Арсеньевском городском округе" на 2015-2020 годы</t>
  </si>
  <si>
    <t>Подпрограмма "Профилактика злоупотребления наркотическими средствами, психотропными веществами и их прекурсорами"</t>
  </si>
  <si>
    <t>Мероприятия муниципальной  программы "Развитие физической культуры и  спорта  в Арсеньевском городском округе" на 2015-2020 годы</t>
  </si>
  <si>
    <t>Муниципальная программа "Материально-техническое обеспечение органов местного самоуправления Арсеньевского городского округа" на 2016-2018 годы</t>
  </si>
  <si>
    <t>Муниципальная программа "Информационное общество" на 2015-2020 годы</t>
  </si>
  <si>
    <t>Муниципальная программа "Развитие транспортного комплекса Арсеньевского городского округа" на 2015-2020 годы</t>
  </si>
  <si>
    <t>Подпрограмма "Ремонт дворовых территорий многоквартирных домов и проездов к дворовым территориям многоквартирных домов"</t>
  </si>
  <si>
    <t>Подпрограмма "Повышение безопасности дорожного движения на территории  Арсеньевского городского округа"</t>
  </si>
  <si>
    <t>Муниципальная программа "Энергоэффективность и развитие энергетики Арсеньевского городского округа" на 2015 – 2020 годы</t>
  </si>
  <si>
    <t>Подпрограмма "Энергосбережение и повышение энергетической эффективности в Арсеньевском городском округе" на 2015-2020 годы</t>
  </si>
  <si>
    <t>Подпрограмма "Обслуживание уличного освещения Арсеньевского городского округа" на 2015-2020 годы</t>
  </si>
  <si>
    <t>Мероприятия муниципальной программы "Энергоэффективность и развитие энергетики Арсеньевского городского округа" на 2015 – 2020 годы</t>
  </si>
  <si>
    <t>Муниципальная программа "Противодействие коррупции в органах местного самоуправления Арсеньевского городского округа" на 2016 – 2020 годы</t>
  </si>
  <si>
    <t>Муниципальная программа "Развитие муниципальной службы в Арсеньевском городском округе" на 2014 – 2020 годы</t>
  </si>
  <si>
    <t>Подпрограмма "Подготовка спортивного резерва  в Арсеньевском городском округе"</t>
  </si>
  <si>
    <t>Подпрограмма "Содержание и развитие системы ливневой канализации Арсеньевского городского округа"</t>
  </si>
  <si>
    <t>Подпрограмма  "Ремонт муниципального жилищного фонда" на 2015-2020 годы</t>
  </si>
  <si>
    <t>Подпрограмма "Чистая вода" на территории Арсеньевского городского округа" на 2015-2020 годы</t>
  </si>
  <si>
    <t>Подпрограмма "Обеспечение жильем молодых семей Арсеньевского городского округа"  на 2015 – 2020 годы</t>
  </si>
  <si>
    <t>Муниципальная программа "Безопасный город" на 2017-2020 годы</t>
  </si>
  <si>
    <t>Подпрограмма "Профилактика правонарушений, терроризма и экстремизма"</t>
  </si>
  <si>
    <t>Мероприятия муниципальной программы "Безопасный город"</t>
  </si>
  <si>
    <t>07 9 00 00000</t>
  </si>
  <si>
    <t>07 3 00 00000</t>
  </si>
  <si>
    <t>Муниципальная программа "Развитие внутреннего и въездного туризма на территории Арсеньевского округа " на 2016-2019 годы</t>
  </si>
  <si>
    <t>16 0 00 00000</t>
  </si>
  <si>
    <t>15 0 00 00000</t>
  </si>
  <si>
    <t>14 0 00 00000</t>
  </si>
  <si>
    <t>13 0 00 00000</t>
  </si>
  <si>
    <t>12 0 00 00000</t>
  </si>
  <si>
    <t>11 0 00 00000</t>
  </si>
  <si>
    <t>10 0 00 00000</t>
  </si>
  <si>
    <t>09 0 00 00000</t>
  </si>
  <si>
    <t>07 0 00 00000</t>
  </si>
  <si>
    <t>06 0 00 00000</t>
  </si>
  <si>
    <t>05 0 00 00000</t>
  </si>
  <si>
    <t>03 0 00 00000</t>
  </si>
  <si>
    <t>04 0 00 00000</t>
  </si>
  <si>
    <t>02 0 00 00000</t>
  </si>
  <si>
    <t>01 0 00 00000</t>
  </si>
  <si>
    <t>01 1 00 00000</t>
  </si>
  <si>
    <t>01 2 00 00000</t>
  </si>
  <si>
    <t>01 3 00 00000</t>
  </si>
  <si>
    <t>02 1 00 00000</t>
  </si>
  <si>
    <t>02 2 00 00000</t>
  </si>
  <si>
    <t>02 3 00 00000</t>
  </si>
  <si>
    <t>04 1 00 00000</t>
  </si>
  <si>
    <t>04 2 00 00000</t>
  </si>
  <si>
    <t>04 3 00 00000</t>
  </si>
  <si>
    <t>04 4 00 00000</t>
  </si>
  <si>
    <t>04 5 00 00000</t>
  </si>
  <si>
    <t>04 6 00 00000</t>
  </si>
  <si>
    <t>05 1 00 00000</t>
  </si>
  <si>
    <t>05 9 00 00000</t>
  </si>
  <si>
    <t>06 1 00 00000</t>
  </si>
  <si>
    <t>06 2 00 00000</t>
  </si>
  <si>
    <t>06 3 00 00000</t>
  </si>
  <si>
    <t>06 4 00 00000</t>
  </si>
  <si>
    <t>07 1 00 00000</t>
  </si>
  <si>
    <t>07 2 00 00000</t>
  </si>
  <si>
    <t>09 1 00 00000</t>
  </si>
  <si>
    <t>09 2 00 00000</t>
  </si>
  <si>
    <t>09 3 00 00000</t>
  </si>
  <si>
    <t>09 9 00 00000</t>
  </si>
  <si>
    <t>12 1 00 00000</t>
  </si>
  <si>
    <t>12 2 00 00000</t>
  </si>
  <si>
    <t>13 1 00 00000</t>
  </si>
  <si>
    <t>13 2 00 00000</t>
  </si>
  <si>
    <t>13 9 00 00000</t>
  </si>
  <si>
    <t>- федеральный бюджет</t>
  </si>
  <si>
    <t>Подпрограмма "Озеленение Арсеньевского городского округа"</t>
  </si>
  <si>
    <t>12 3 00 00000</t>
  </si>
  <si>
    <t>18 0 00 00000</t>
  </si>
  <si>
    <t>,</t>
  </si>
  <si>
    <t>Подпрограмма "Обеспечение земельных участков инженерной инфраструктурой и проездами к земельным участкам на территории Арсеньевского городского округа" на 2015-2020 годы</t>
  </si>
  <si>
    <t>Муниципальная программа "Формирование современной городской среды городского округа" на 2018-2022 годы</t>
  </si>
  <si>
    <t>Подпрограмма "Развитие малого и среднего предпринимательства в Арсеньевском городском округе" на 2015-2020 годы</t>
  </si>
  <si>
    <t>Подпрограмма "Долгосрочное финансовое планирование и организация бюджетного процесса в Арсеньевском городском округе" на 2015-2020 годы</t>
  </si>
  <si>
    <t>1169,053</t>
  </si>
  <si>
    <t xml:space="preserve">Подпрограмма "Формирование современной городской среды на территории Арсеньевского городского округа" </t>
  </si>
  <si>
    <t>Уточненный бюджет на 01.01.2019 год</t>
  </si>
  <si>
    <t>отклонение</t>
  </si>
  <si>
    <t>%  исполнения</t>
  </si>
  <si>
    <t xml:space="preserve">• По КБК 992 0106 0130110020 «Руководство и управление в сфере установленных функций органов местного самоуправления городского округа» 
Экономия составила в  55 959,63  руб. в связи с предоставлением больничного листа по беременности и родам.
• По КБК992 1301 0130200000 «Основное мероприятие Совершенствование управления муниципальным долгом АГО» в сумме 44 086,58 руб.
По данному подразделу отражены расходы на оплату процентов за пользование коммерческим и бюджетным кредитами, привлеченными для покрытия дефицита бюджета Арсеньевского городского округа. На 01.01.2018 задолженность Арсеньевского городского округа по внутреннему муниципальному долгу составила  91 666 669,00 руб., вся задолженность сложилась по коммерческому кредиту, взятому в ПАО Сбербанк России (договор от 11.09.2017 №700170142 на общую сумму 100 000 000,0 руб. )Согласно договору о предоставлении бюджетного кредита от 20.12.2018 №03/18 городским округом взят бюджетный кредит в Департаменте финансов Приморского края для частичного покрытия дефицита бюджета Арс.ГО на сумму 37 813 000,0 руб. На 01.01.2018 общая задолж.бюджетным и коммерческим кредитам составила 83 146 345,0 руб., в том числе:
- по договору от 11.09.2017 №700170142 (ПАО Сбербанк России) - 45 333 345,0 руб.; - по договору от 20.12.2018 №03/18 (Департамент финансов ПК) – 37 813 000,0 руб.
•    По КБК 985 0501 0130300053 «Погашение кредиторской задолженности прошлых лет по программным мероприятиям казенных учреждений и органов местного самоуправления» в сумме 174,46 руб., в связи с тем, что услуги ЖКХ за период 2017 года оплачены в 2018 году, т.к. расчетные документы были предоставлены в январе 2018 года.
</t>
  </si>
  <si>
    <t xml:space="preserve">по целевой статье 0210170590 «Расходы на обеспечение деятельности (оказание услуг, выполнение работ) муниципальных учреждений» в сумме  2 453 104,91 руб. в том числе: 
-  за счет листов нетрудоспособности отсутствие фактических затрат по заработной плате – 191 578,13 руб. в период ноябрь-декабрь 2018 года; - экономия в размере 211 000 руб. за счет снижения фактических затрат по вывозу снега в зимний период; - средства в  размере 302 356,10  рублей – экономия, сложившаяся в муниципальных дошкольных образовательных бюджетных учреждениях за счет оплаты услуг по поставки тепловой энергии. Из средств, вырученных от предоставления платных дополнительных образовательных услуг ; - не доплачен счет по поставке электроэнергии ПАО "ДЭК"  за декабрь, в размере  - 7 658,15, т.к. авансовый платеж за декабрь был произведен во второй половине декабря 2018 года по расчетным коэффициентам ноября 2018 года. Счета за декабрь с увеличенным расчетным коэффициентом поступили после 28.12.2018г. Оплата будет произведена  в рамках программы «Погашения кредиторской задолженности» в январе 2019 году. А также, 902 480,95 рублей - сложившиеся экономия от общей стоимости муниципальных контрактов по поставке электроэнергии в муниципальные  дошкольные образовательные бюджетные учреждения в период ноябрь-декабрь 2018 года за счет снижения фактических затрат; - средства в  размере 838 031,58 рублей - сложившиеся экономия от общей стоимости муниципальных контрактов по поставке услуг водоотведения и водопотребления в муниципальные  дошкольные образовательные бюджетные учреждения в период ноябрь-декабрь 2018 года за счет снижения фактических затрат; 
по целевой статье 02102S2020 «Капитальный ремонт зданий и благоустройство территорий муниципальных образовательных организаций, оказывающих услуги дошкольного образования» в сумме 12 457,89 руб. в том числе: В муниципальных дошкольных образовательных бюджетных учреждениях установлено 237 оконных блоков их ПВХ-конструкций. Средства бюджета Арсеньевского городского округа освоены не в полном объеме за счет проведения аукционных процедур. Экономия средств местного бюджета составила 12 457,89 руб.
по целевой статье 0210292020 «Капитальный ремонт зданий и благоустройство территорий муниципальных образовательных организаций, оказывающих услуги дошкольного образования из средств краевого бюджета» в сумме 49 829,56 руб. в том числе:
В муниципальных дошкольных образовательных бюджетных учреждениях установлено 237 оконных блоков их ПВХ-конструкций. Средства бюджета Приморского края освоены не в полном объеме за счет проведения аукционных процедур. Экономия составила 49 829,56 руб.
</t>
  </si>
  <si>
    <t xml:space="preserve">по целевой статье 0230170590 «Расходы на обеспечение деятельности (оказание услуг, выполнение работ) муниципальных учреждений» в сумме 741 366,39 руб., в том числе:
 - экономия по ФОТ и взносам по обязательному социальному страхованию – 470 913,32 руб. за счет листов нетрудоспособности; 
- не доплачен счет по поставке электроэнергии ПАО «ДЭК»  за декабрь в размере 1 582,68 руб., так как авансовый платеж за декабрь был произведен во второй половине декабря 2018 года по расчетным коэффициентам ноября 2018 года. Счета за декабрь с увеличенным расчетным коэффициентом поступили после 28.12.2018, оплата произведена в рамках программы Погашения кредиторской задолженности в январе 2019 году;
- отсутствие фактических затрат по командировочным расходам, в части оплаты проезда - 3 945,3 руб.; 
- экономия от общей стоимости муниципальных контрактов по поставке тепловой энергии в муниципальные общеобразовательные бюджетные учреждения в период ноябрь-декабрь 2018 года за счет снижения фактических затрат в размере 264925,09 руб.
по целевой статье 0230220080 «Организация и проведение государственной итоговой аттестации» в сумме 2 650 руб. - экономия, возникшая в результате подготовки контроль измерительных материалов своими силами без привлечения услуг типографии в декабре 2018 года.
по целевой статье 0230220140 «Укрепление материально-технической базы образовательных учреждений» в сумме 211, 72 руб. в связи отсутствием фактических затрат.
по целевой статье 0230220150 «Проведение мероприятий для детей и молодежи» в сумме 2 388,60 руб. в связи с оптимизацией затрат по средствам от предоставления платных услуг.
</t>
  </si>
  <si>
    <t xml:space="preserve">по целевой статье 0290270590 «Расходы на обеспечение деятельности (оказание услуг, выполнение работ) муниципальных учреждений» в сумме 311 239,96 руб., в том числе:
- в размере 144 426,72 руб. - экономия по ФОТ и взносам по обязательному социальному страхованию, за счет листов нетрудоспособности;
- в размере 125 300 руб. - за сет проведения аукционных процедур по поставке офисной мебели и офисной бумаги;
- в размере 41 513,24 руб. - экономия от общей стоимости муниципального контракта по поставке электроэнергии ПАО «ДЭК» за счет снижения фактических затрат.
по целевой статье 0290110020 «Руководство и управление в сфере установленных функций органов местного самоуправления городского округа» в сумме 18 268,56 руб. в связи с произведенным перерасчетом по заработной плате в декабре 2018 года выплат по среднему заработку и за счет листа по нетрудоспособности. 
по целевой статье 0290393140 «Обеспечение мер социальной поддержки педагогическим работникам муниципальных образовательных организаций Приморского края» в сумме 55 735 руб. освоены не в полном объеме в связи с тем, что за декабрь 2018 года заявление на выплаты в соответствии с Законом Приморского края от 23 ноября 2018 года № 389-КЗ «О предоставлении мер социальной поддержке педагогическим работникам краевых государственных  и муниципальных образовательных организаций Приморского края». Подали всего 3 молодых специалиста из МОБУ «СОШ №3», и МОБУ «СОШ №8»:
- из МОБУ «СОШ №3» в размере 250,0 тыс. руб. и ежемесячная денежная выплата в размере 10,0 тыс. руб., наставнику данного молодого специалиста произведена ежемесячная выплата, в размере 5,0 тыс. руб.; второму молодому педагогу выплачено 10,0 тыс. руб. и его наставнику – 5,0 тыс. руб.; 
- из МОБУ «СОШ №8» заявление подал один молодой педагог, которому произведена ежемесячная выплата 10,0 тыс. руб., и наставнику  - 5,0 тыс. руб.
Вместе с тем, общее количество молодых специалистов (педагогов) по состоянию на 01.12.2018 составляло 6 человек.
</t>
  </si>
  <si>
    <t xml:space="preserve">по целевой статье 0390260080 «Субсидии из бюджета городского округа социально ориентированным некоммерческим организациям Арсеньевского городского округа по результатам конкурсов на частичное возмещение расходов по реализации общественно значимых программ (проектов) по приоритетным направлениям деятельности» в сумме 3 554,04 руб. или 99,8%. 
По данной программе предоставлялась субсидия социально ориентированным некоммерческим организациям Арсеньевского городского округа (Городской совет ветеранов войны, труда и правоохранительных органов и Общество инвалидов). Заявки на предоставление получателями субсидий предоставлены в меньшем объеме, чем запланировано, так как по коммунальным платежам, счета за декабрь 2018 года выставлены в январе 2019 года. 
</t>
  </si>
  <si>
    <t>По подпрограмме «Содержание территории Арсеньевского городского округа» не исполнено в сумме 3 949 983,05 руб. по целевой статье 0410160100  «Расходы на содержание территорий городского округа» по причине не выполнения работ по содержанию территории городского округа в зимний период и текущему содержанию дорог в объеме, предусмотренном контрактом, в связи с погодными условиями.</t>
  </si>
  <si>
    <t>по целевой статье 0430160110  «Расходы на озеленение городского округа» в связи с выполнением работ в полном объеме и снижением цены контракта.</t>
  </si>
  <si>
    <t xml:space="preserve">По коду бюджетной классификации 989 0801 0590270592 «Расходы на обеспечение деятельности (оказание услуг, выполнение работ) муниципальных учреждений» неисполнение в сумме 71 425,90 руб., в том числе::
- по КОСГУ 223 «Коммунальные услуги» (электроэнергия) в сумме 66 608,92 руб. (ПАО «ДЭК» - Дальэнергосбыт) в связи с неполным функционированием нежилого помещения по адресу г. Арсеньев, пр. Горького, 16;
- по КОСГУ 340 «Увеличение стоимости непроизведенных активов» в сумме 4 816,98руб. АО «ННК-Приморнефтепродукт», в связи с неисправностью транспортного средства, что привело к не использованию запланированного ГСМ.  
Согласно Федеральному закону от 05.04.2013 № 44-ФЗ «О контрактной системе в сфере закупок товаров, работ, услуг для обеспечения государственных и муниципальных нужд» высвобождение лимитов осуществлено после предоставления окончательных счетов-фактур за декабрь 2018 г. в январе 2019 г. Соглашение о расторжении подписано и размещено в Единой информационной системе.   
</t>
  </si>
  <si>
    <t>целевой статье 0720120280 «Восстановление и поддержание в готовности наружной системы пожарного водоснабжения городского округа» в сумме 345917,13 руб.  по причине частичного выполнения работ по муниципальному контракту от 23.04.2018 № 0120300004418000014_88114, заключенному с ООО «Феникс» по установке и ремонту пожарных гидрантов, не выполнены работы на сумму 345 917,13 руб., контракт расторгнут, начислены пени и штраф на общую сумму 21 113,25 руб.</t>
  </si>
  <si>
    <t>не исполнено 9 700 руб. по целевой статье 0730120730 «Мероприятия по профилактике правонарушений, экстремизма и терроризма» за счет снижения стоимости договора по установки камер видеонаблюдения, в части стоимости комплектующих.</t>
  </si>
  <si>
    <t xml:space="preserve">неисполнение 136,0 руб. по целевой статье 09 1 01 20160 «Проведение физкультурных, спортивно-массовых мероприятий» в результате уменьшения фактических расходов при проведении спортивных мероприятий. </t>
  </si>
  <si>
    <t xml:space="preserve">не исполнено 338 201,4 руб., в том числе: 
по целевой статье 09 9 03 70590 «Расходы на обеспечение деятельности (оказание услуг, выполнение работ) муниципальных учреждений» сложилась экономия в размере 322 502,69 руб. (0,48%) по больничным листам нескольких сотрудников учреждений спорта. 
по целевой статье 09 9 04 10020 «Руководство и управление в сфере установленных функций органов местного самоуправления городского округа» не исполнены назначения в сумме 14 832,02 руб. (0,43%), экономия по ФОТ и взносам по обязательному социальному страхованию в сумме 14 792,22 руб. за счет больничных листов, по прочим расходам в сумме 39,80 руб. из-за отсутствия фактических расходов.
по целевой статье 09 9 05 70590 «Расходы на обеспечение деятельности (оказание услуг, выполнение работ) муниципальных учреждений» (МКУ «Централизованная бухгалтерия спорта») не исполнены назначения в сумме 866,69 руб. (0,01%) по ФОТ и взносам по обязательному социальному страхованию в сумме 755,57 руб. за счет больничных листов и в сумме 111,12 руб. по оплате коммунальных услуг, услуг по содержанию имущества на основании предоставленных актов выполненных работ.
</t>
  </si>
  <si>
    <t xml:space="preserve">не исполнено 368 357,71 руб., в том числе:
по целевой статье 1090170590 «Расходы на обеспечение деятельности (оказание услуг, выполнение работ) муниципальных учреждений» не исполнено в сумме 368 268,0 руб., из них экономия по оплате труда и по страховым взносам во внебюджетные фонды в сумме 252 367,08 за счет больничных листов и экономия по электроэнергии по муниципальному контракту от 28.01.201 № 7059, а также уменьшения расходов по ГСМ в связи с передачей транспортного средства собственнику в сумме 115 900,92 руб.; отсутствие фактических затрат в сумме 89,71 руб. 
</t>
  </si>
  <si>
    <t xml:space="preserve">по целевой статье 0610121070 «Выполнение работ и услуг по содержанию общего имущества многоквартирных домов, ремонту и техническому обследованию муниципального жилищного фонда» в сумме 5180,35 руб. поскольку мероприятия по установке приборов учета электрической энергии в муниципальных жилых помещениях не были выполнены;
по целевой статье 0610221250 «Мероприятия по формированию Фонда капитального ремонта многоквартирных домов Приморского края в доле муниципального жилья» не исполнено в сумме 23 045,92 руб. в связи с приватизацией муниципального жилья в течение 2018 года и исключением его из реестра.
</t>
  </si>
  <si>
    <t xml:space="preserve">По коду бюджетной классификации 986 0113 1190220410 «Освещение деятельности администрации городского округа в средствах массовой информации», неисполнение составило 1139,90 руб. за счет уменьшения услуг оказанных ОАО «Ростелекомом». МКУ АХУ заключен контракт на интернет с ИП Филичева на сумму 149,0 тыс. руб. (абонентская плата фиксированной суммой) и ОАО «Ростелеком» 18,0 тыс. руб. (тарификация по оказанным услугам). Экономия в сумме 1 139,90 руб. по оказанным услугам за интернет за счет уменьшения предоставляемых услуг связи. 
По коду бюджетной классификации 985 0113 1190120400 244 «Развитие телекоммуникационной инфраструктуры Арсеньевского городского округа» не исполнено в сумме 2827,5 руб. в связи с экономией по закупкам;
Отсутствия фактических затрат в сумме 79,5 руб.
</t>
  </si>
  <si>
    <t xml:space="preserve">по целевой статье 1210121110 «Ремонт автомобильных дорог общего пользования» не исполнено 50,00 руб. в связи с тем, что муниципальный контракт от 08 октября 2018 года № 98 на ремонт аварийного участка к ул. Мичурина был заключен на меньшую сумму. 
по целевой статье 1210121120 «Расходы на ремонт гравийных дорог» не исполнено 382 402,19 руб. в связи с неблагоприятными погодными условиями (раннее установление отрицательных температур) не были полностью выполнены утвержденные объемы по исправлению оснований гравийных дорог с добавлением нового материала: отсутствие возможности закупа песко-гравийной смеси, а также уменьшении фактических затрат при выполнении работ по исправлению профиля оснований гравийных дорог без добавления нового материала (грейдирование).
</t>
  </si>
  <si>
    <t>по целевой статье 1320121171 «Монтаж линий уличного освещения» в сумме 1 928 600,00 руб., по результатам открытого аукциона администрация городского округа заключила муниципальный контракт от 12.12.2018 № 0120300004418000076_88114 с ИП «Мокий С.В.» на сумму 1 599 671, 00 руб. Экономия расходов, полученная в результате проведения закупочных процедур составила 328 929,00 руб. ИП «Мокий С.В.» работы не выполнил. В связи с невыполнением договорных обязательств на основании п. 9.2 19.01.2019 указанный муниципальный контракт расторгнут в одностороннем порядке и начислен штраф в размере 47 991,13 руб.</t>
  </si>
  <si>
    <t xml:space="preserve">не исполнено 1 862 134,47 руб., в том числе: 
по целевой статье 1390121180 «Уличное освещение Арсеньевского городского округа» на сумму 1 545 734,47 руб., в том числе в сумме 182 024,30 руб. по оплате за электроэнергию по уличному освещению, так как счета на оплату за декабрь 2018 года ПАО ДЭК предоставлены 16.01.2019, и в сумме 1 363 710,17 руб. в связи со снижением тарифа на электрическую энергию и экономией по электрической энергии в связи с установкой энергосберегающих светильников на системе уличного освещения.
по целевой статье 1390221181 «Капитальный ремонт системы уличного освещения с установкой энергосберегающих светильников» на сумму 316 400,00 руб. в результате проведения закупочных процедур.
</t>
  </si>
  <si>
    <t xml:space="preserve">не исполнено 134 446,61 руб., из них:
по целевой статье 1890121440 «Разработка дизайн-проектов на благоустройство парков, скверов, дворовых территорий и проведение экспертизы проектно-сметной документации» не исполнено 117 236,31 руб. в связи с тем, что проект постановления мероприятия на указанную сумму не был опубликован в 2018 году и освоить денежные средства не представилось возможным;
по целевой статье 1890121441 «Финансовое участие заинтересованных лиц (собственников помещений многоквартирных домов) в реализации мероприятий по благоустройству дворовых территорий» не исполнено 860,55 руб. по муниципальному контракту от 02.10.2018 № 0120300004418000044-88114, заключенного с ООО «ВостокБизнесСтрой», оплата за выполненные работы производилась по факту выполненных работ, по состоянию на 28.12.2018 подрядной организацией работы были выполнены не в полном объеме;
по целевой статье 18901L5550 «Поддержка  муниципальных программ формирования современной городской среды» не исполнено 16 349,75 руб. по муниципальному контракту от 02.10.2018 № 0120300004418000044-88114, заключенному с ООО «ВостокБизнесСтрой», оплата за выполненные работы производилась по факту выполненных работ, по состоянию на 28.12.2018 подрядной организацией работы были выполнены не в полном объеме.
</t>
  </si>
  <si>
    <t>Примечание</t>
  </si>
  <si>
    <t xml:space="preserve">по КБК 985 0113 0120110020 « Руководство и управление в сфере установленных функций органов местного самоуправления го» в сумме 41 242,14 руб. экономия сложилась:- вид расхода 121 экономия ФОТ в связи с отпуском по беременности и родам  в сумме 6 930,12 руб.;- вид расхода 129 в связи с неначисл.налогов на экономию  ФОТ в сумме 1 492,77 руб.;- вид расхода 244 экономия по закупке хоз. инвентаря в связи с поздним поступлением расчетных документов в сумме 32 625,25 руб.;- вид расхода 851 в связи с применением льготы по начислению налога на имущество -194 руб.;
по КБК 985 0113 0120210070 «Обеспечение проведения технической инвентаризации объектов недвижимости, изготовления технической документации в целях постановки объектов недвижимости на государственный кадастровый учет и дальнейшей госуд.регистрации права собственности Арс.ГО на объекты недвижимости» не испол. в сумме 645,99 руб. в связи с экономией по закупкам ; 
по КБК 985 0113 012310080 «Обеспечение проведения оценки рыночной стоимости объектов недвижимости, земельных участков, а так же права аренды на объекты недвижимости и земельные участки»  исполнение составило  376 000 руб. (100 %);
по КБК 985 0113 0120310090 «Обслуживание программы учета муниципальной собственности» исполн.составило 71400 руб. (100%);  
по КБК 985 0113 012310100 «Содер.объек.-в муниц.собств.-и» не испол.в сумме 17 377,12 руб. в связи с  измен. сроков подключ.к отопл. муниц. помещ.;
по КБК  985 0113 0120310110 «Налог на транспорт, находящийся в муниципальной казне» исполнение составило 25 079 руб. (100%);
по КБК 985 0113 0120310170 «Приобретение имущества в муниципальную собственность» исполнение составило 1 043 600 руб. (100%);
ПоКБК 986 0113 0120310100 «Содержание объектов муниципальной собственности» предусмотрено бюджету 260 400,00руб. Для реализации данного мероприятия заключен муниципальный контракт № 7057 от 28.01.2018г. на поставку электрической энергии. В 2018 году применялись энергосберегающие лампы, что привело к экономии электрической энергии. Освоено бюджетных средств в сумме 260 300,00 руб. Экономия по муниципальному контракту 100,00руб.
</t>
  </si>
  <si>
    <t xml:space="preserve">по целевой статье 0210170590 «Расходы на обеспечение деятельности (оказание услуг, выполнение работ) муниципальных учреждений» в сумме  2 453 104,91 руб. в том числе: -  за счет листов нетрудоспособности отсутствие фактических затрат по заработной плате – 191 578,13 руб. в период ноябрь-декабрь 2018 года; - экономия в размере 211 000 руб. за счет снижения фактических затрат по вывозу снега в зимний период;
- средства в  размере 302 356,10  рублей – экономия, сложившаяся в муниципальных дошкольных образовательных бюджетных учреждениях за счет оплаты услуг по поставки тепловой энергии ; - не доплачен счет по поставке электроэнергии ПАО "ДЭК"  за декабрь, в размере  - 7 658,15 руб. Счета за декабрь с увеличенным расчетным коэффициентом поступили после 28.12.2018г. Оплата будет произведена  в рамках программы «Погашения кредиторской задолженности» в январе 2019 году. А также, 902 480,95 рублей - сложившиеся экономия от общей стоимости муниципальных контрактов по поставке электроэнергии в муниципальные  дошкольные образовательные бюджетные учреждения в период ноябрь-декабрь 2018 года за счет снижения фактических затрат; - средства в  размере 838 031,58 рублей - сложившиеся экономия от общей стоимости муниципальных контрактов по поставке услуг водоотведения и водопотребления в муниципальные  дошкольные образовательные бюджетные учреждения в период ноябрь-декабрь 2018 года за счет снижения фактических затрат;
по целевой статье 02102S2020 «Капитальный ремонт зданий и благоустройство территорий муниципальных образовательных организаций, оказывающих услуги дошкольного образования» в сумме 12 457,89 руб. в том числе:
В муниципальных дошкольных образовательных бюджетных учреждениях установлено 237 оконных блоков их ПВХ-конструкций. Средства бюджета Арсеньевского городского округа освоены не в полном объеме за счет проведения аукционных процедур. Экономия средств местного бюджета составила 12 457,89 руб.
по целевой статье 0210292020 «Капитальный ремонт зданий и благоустройство территорий муниц.образовательных организаций, оказывающих услуги дошкольного образования из средств краевого бюджета» в сумме 49 829,56 руб. в том числе:
В муниципальных дошкольных образовательных бюджетных учреждениях установлено 237 оконных блоков их ПВХ-конструкций. Средства бюджета Приморского края освоены не в полном объеме за счет проведения аукционных процедур. Экономия составила 49 829,56 руб.
</t>
  </si>
  <si>
    <r>
      <rPr>
        <sz val="10"/>
        <color indexed="8"/>
        <rFont val="Times New Roman"/>
        <family val="1"/>
        <charset val="204"/>
      </rPr>
      <t>не исполнено 205 208,75 руб., в том числе:
по целевой статье 0790100020 «Финансовый резерв для ликвидации чрезвычайных ситуаций природного и техногенного характера, гражданская оборона» в сумме 200 000,0 руб., необходимость в расходовании средств резервного фонда отсутствовала в связи с отсутствием чрезвычайных ситуаций в городском округе. 
по целевой статье 0790270590 «Расходы на обеспечение деятельности (оказание услуг, выполнение работ) муниципальных учреждений» в сумме 5 208,75 руб. по Управлению ГО и ЧС за счет экономии по оплате труда и по страховым взносам во внебюджетные фонды за счет больничных листов.
Отсутствие фактических затрат 3,53 руб.</t>
    </r>
    <r>
      <rPr>
        <sz val="10"/>
        <color indexed="8"/>
        <rFont val="Arial"/>
        <family val="2"/>
        <charset val="204"/>
      </rPr>
      <t xml:space="preserve">
</t>
    </r>
  </si>
  <si>
    <t>Информация о расходах на выполнение муниципальных программ Арсеньевского городского округа за 2018 год (по состоянию на 01.01.2019)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</si>
</sst>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
    <numFmt numFmtId="165" formatCode="#,##0.000"/>
    <numFmt numFmtId="166" formatCode="#,##0.0000"/>
    <numFmt numFmtId="167" formatCode="#,##0.000000"/>
  </numFmts>
  <fonts count="12" x14ac:knownFonts="1">
    <font>
      <sz val="10"/>
      <color indexed="8"/>
      <name val="Arial"/>
    </font>
    <font>
      <b/>
      <sz val="10"/>
      <color indexed="8"/>
      <name val="Arial"/>
    </font>
    <font>
      <sz val="10"/>
      <color indexed="8"/>
      <name val="Arial"/>
    </font>
    <font>
      <sz val="13"/>
      <name val="Times New Roman"/>
      <family val="1"/>
      <charset val="204"/>
    </font>
    <font>
      <sz val="10"/>
      <name val="Arial Cyr"/>
      <charset val="204"/>
    </font>
    <font>
      <sz val="12"/>
      <color indexed="8"/>
      <name val="Arial"/>
    </font>
    <font>
      <sz val="13"/>
      <color indexed="8"/>
      <name val="Times New Roman"/>
      <family val="1"/>
      <charset val="204"/>
    </font>
    <font>
      <sz val="10"/>
      <color rgb="FF000000"/>
      <name val="Times New Roman"/>
      <family val="1"/>
      <charset val="204"/>
    </font>
    <font>
      <sz val="10"/>
      <color indexed="8"/>
      <name val="Arial"/>
      <family val="2"/>
      <charset val="204"/>
    </font>
    <font>
      <sz val="10"/>
      <color indexed="8"/>
      <name val="Times New Roman"/>
      <family val="1"/>
      <charset val="204"/>
    </font>
    <font>
      <sz val="10"/>
      <name val="Times New Roman"/>
      <family val="1"/>
      <charset val="204"/>
    </font>
    <font>
      <b/>
      <sz val="10"/>
      <color indexed="8"/>
      <name val="Arial"/>
      <family val="2"/>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7" fillId="0" borderId="0">
      <alignment vertical="top" wrapText="1"/>
    </xf>
    <xf numFmtId="0" fontId="4" fillId="0" borderId="0"/>
  </cellStyleXfs>
  <cellXfs count="64">
    <xf numFmtId="0" fontId="0" fillId="0" borderId="0" xfId="0"/>
    <xf numFmtId="0" fontId="0" fillId="0" borderId="0" xfId="0" applyNumberFormat="1" applyFont="1" applyFill="1" applyBorder="1" applyAlignment="1" applyProtection="1">
      <protection locked="0"/>
    </xf>
    <xf numFmtId="0" fontId="5" fillId="0" borderId="0" xfId="0" applyNumberFormat="1" applyFont="1" applyFill="1" applyBorder="1" applyAlignment="1" applyProtection="1">
      <protection locked="0"/>
    </xf>
    <xf numFmtId="0" fontId="1" fillId="0" borderId="0" xfId="0" applyFont="1"/>
    <xf numFmtId="164" fontId="0" fillId="0" borderId="0" xfId="0" applyNumberFormat="1" applyFont="1" applyFill="1" applyBorder="1" applyAlignment="1" applyProtection="1">
      <protection locked="0"/>
    </xf>
    <xf numFmtId="49" fontId="2" fillId="0" borderId="0" xfId="0" applyNumberFormat="1" applyFont="1" applyFill="1" applyBorder="1" applyAlignment="1" applyProtection="1">
      <protection locked="0"/>
    </xf>
    <xf numFmtId="0" fontId="0" fillId="0" borderId="0" xfId="0" applyBorder="1"/>
    <xf numFmtId="164" fontId="5" fillId="0" borderId="0" xfId="0" applyNumberFormat="1" applyFont="1" applyFill="1" applyBorder="1" applyAlignment="1" applyProtection="1">
      <protection locked="0"/>
    </xf>
    <xf numFmtId="164" fontId="0" fillId="0" borderId="0" xfId="0" applyNumberFormat="1" applyFont="1" applyFill="1" applyBorder="1" applyAlignment="1" applyProtection="1">
      <alignment horizontal="center"/>
      <protection locked="0"/>
    </xf>
    <xf numFmtId="164" fontId="8" fillId="0" borderId="0" xfId="0" applyNumberFormat="1" applyFont="1" applyFill="1" applyBorder="1" applyAlignment="1" applyProtection="1">
      <protection locked="0"/>
    </xf>
    <xf numFmtId="164" fontId="8" fillId="0" borderId="0" xfId="0" applyNumberFormat="1" applyFont="1" applyFill="1" applyBorder="1" applyAlignment="1" applyProtection="1">
      <alignment horizontal="center"/>
      <protection locked="0"/>
    </xf>
    <xf numFmtId="0" fontId="9" fillId="0" borderId="4" xfId="0" applyFont="1" applyBorder="1" applyAlignment="1">
      <alignment wrapText="1"/>
    </xf>
    <xf numFmtId="0" fontId="9" fillId="0" borderId="1" xfId="0" applyNumberFormat="1" applyFont="1" applyFill="1" applyBorder="1" applyAlignment="1" applyProtection="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xf>
    <xf numFmtId="0" fontId="8" fillId="0" borderId="1" xfId="0" applyFont="1" applyBorder="1"/>
    <xf numFmtId="0" fontId="10" fillId="0" borderId="1" xfId="0" applyFont="1" applyBorder="1" applyAlignment="1">
      <alignment horizontal="left" wrapText="1"/>
    </xf>
    <xf numFmtId="49" fontId="10" fillId="0" borderId="1" xfId="0" applyNumberFormat="1" applyFont="1" applyBorder="1" applyAlignment="1">
      <alignment horizontal="left" wrapText="1"/>
    </xf>
    <xf numFmtId="164" fontId="9" fillId="0" borderId="1" xfId="0" applyNumberFormat="1" applyFont="1" applyFill="1" applyBorder="1" applyAlignment="1" applyProtection="1">
      <alignment horizontal="center" vertical="top" shrinkToFit="1"/>
    </xf>
    <xf numFmtId="164" fontId="9" fillId="0" borderId="1" xfId="0" applyNumberFormat="1" applyFont="1" applyBorder="1" applyAlignment="1">
      <alignment vertical="top"/>
    </xf>
    <xf numFmtId="2" fontId="9" fillId="0" borderId="1" xfId="0" applyNumberFormat="1" applyFont="1" applyBorder="1" applyAlignment="1">
      <alignment vertical="top"/>
    </xf>
    <xf numFmtId="49" fontId="9" fillId="0" borderId="1" xfId="0" applyNumberFormat="1" applyFont="1" applyFill="1" applyBorder="1" applyAlignment="1" applyProtection="1">
      <alignment wrapText="1"/>
      <protection locked="0"/>
    </xf>
    <xf numFmtId="0" fontId="10" fillId="0" borderId="1" xfId="0" applyFont="1" applyBorder="1" applyAlignment="1">
      <alignment horizontal="justify"/>
    </xf>
    <xf numFmtId="49" fontId="10" fillId="0" borderId="1" xfId="0" applyNumberFormat="1" applyFont="1" applyBorder="1" applyAlignment="1">
      <alignment horizontal="justify"/>
    </xf>
    <xf numFmtId="0" fontId="10" fillId="0" borderId="1" xfId="0" applyFont="1" applyBorder="1" applyAlignment="1">
      <alignment horizontal="justify" vertical="top"/>
    </xf>
    <xf numFmtId="165" fontId="10" fillId="0" borderId="1" xfId="2" applyNumberFormat="1" applyFont="1" applyFill="1" applyBorder="1" applyAlignment="1">
      <alignment horizontal="center" vertical="justify" wrapText="1" shrinkToFit="1"/>
    </xf>
    <xf numFmtId="165" fontId="9" fillId="0" borderId="1" xfId="0" applyNumberFormat="1" applyFont="1" applyFill="1" applyBorder="1" applyAlignment="1" applyProtection="1">
      <alignment horizontal="center" vertical="top" shrinkToFit="1"/>
    </xf>
    <xf numFmtId="164" fontId="10" fillId="0" borderId="1" xfId="2" applyNumberFormat="1" applyFont="1" applyFill="1" applyBorder="1" applyAlignment="1">
      <alignment horizontal="center" vertical="justify" wrapText="1" shrinkToFit="1"/>
    </xf>
    <xf numFmtId="167" fontId="9" fillId="0" borderId="1" xfId="0" applyNumberFormat="1" applyFont="1" applyFill="1" applyBorder="1" applyAlignment="1" applyProtection="1">
      <alignment horizontal="center" vertical="top" shrinkToFit="1"/>
    </xf>
    <xf numFmtId="49" fontId="10" fillId="0" borderId="1" xfId="0" applyNumberFormat="1" applyFont="1" applyFill="1" applyBorder="1" applyAlignment="1">
      <alignment horizontal="justify"/>
    </xf>
    <xf numFmtId="164" fontId="9" fillId="0" borderId="1" xfId="0" applyNumberFormat="1" applyFont="1" applyFill="1" applyBorder="1" applyAlignment="1">
      <alignment vertical="top"/>
    </xf>
    <xf numFmtId="2" fontId="9" fillId="0" borderId="1" xfId="0" applyNumberFormat="1" applyFont="1" applyFill="1" applyBorder="1" applyAlignment="1">
      <alignment vertical="top"/>
    </xf>
    <xf numFmtId="0" fontId="10" fillId="0" borderId="1" xfId="0" applyFont="1" applyFill="1" applyBorder="1" applyAlignment="1">
      <alignment horizontal="justify"/>
    </xf>
    <xf numFmtId="0" fontId="8" fillId="0" borderId="4" xfId="0" applyFont="1" applyBorder="1" applyAlignment="1"/>
    <xf numFmtId="0" fontId="8" fillId="0" borderId="5" xfId="0" applyFont="1" applyBorder="1" applyAlignment="1"/>
    <xf numFmtId="0" fontId="8" fillId="0" borderId="6" xfId="0" applyFont="1" applyBorder="1" applyAlignment="1"/>
    <xf numFmtId="49" fontId="10" fillId="0" borderId="1" xfId="0" applyNumberFormat="1" applyFont="1" applyBorder="1" applyAlignment="1">
      <alignment wrapText="1"/>
    </xf>
    <xf numFmtId="0" fontId="10" fillId="0" borderId="1" xfId="0" applyFont="1" applyFill="1" applyBorder="1" applyAlignment="1">
      <alignment horizontal="justify" vertical="top"/>
    </xf>
    <xf numFmtId="49" fontId="10" fillId="0" borderId="1" xfId="2" applyNumberFormat="1" applyFont="1" applyFill="1" applyBorder="1" applyAlignment="1">
      <alignment horizontal="center" vertical="justify" wrapText="1" shrinkToFit="1"/>
    </xf>
    <xf numFmtId="166" fontId="10" fillId="0" borderId="1" xfId="2" applyNumberFormat="1" applyFont="1" applyFill="1" applyBorder="1" applyAlignment="1">
      <alignment horizontal="center" vertical="justify" wrapText="1" shrinkToFit="1"/>
    </xf>
    <xf numFmtId="49" fontId="9" fillId="0" borderId="2" xfId="0" applyNumberFormat="1" applyFont="1" applyFill="1" applyBorder="1" applyAlignment="1" applyProtection="1">
      <alignment vertical="top" wrapText="1"/>
      <protection locked="0"/>
    </xf>
    <xf numFmtId="49" fontId="10" fillId="0" borderId="2" xfId="2" applyNumberFormat="1" applyFont="1" applyFill="1" applyBorder="1" applyAlignment="1">
      <alignment horizontal="justify" vertical="top" wrapText="1"/>
    </xf>
    <xf numFmtId="0" fontId="9" fillId="0" borderId="2" xfId="0" applyNumberFormat="1" applyFont="1" applyFill="1" applyBorder="1" applyAlignment="1" applyProtection="1"/>
    <xf numFmtId="164" fontId="9" fillId="0" borderId="1" xfId="0" applyNumberFormat="1" applyFont="1" applyFill="1" applyBorder="1" applyAlignment="1" applyProtection="1">
      <alignment vertical="justify"/>
    </xf>
    <xf numFmtId="0" fontId="11" fillId="0" borderId="1" xfId="0" applyFont="1" applyBorder="1"/>
    <xf numFmtId="164" fontId="9" fillId="0" borderId="1" xfId="0" applyNumberFormat="1" applyFont="1" applyFill="1" applyBorder="1" applyAlignment="1" applyProtection="1">
      <alignment horizontal="center" wrapText="1"/>
      <protection locked="0"/>
    </xf>
    <xf numFmtId="164" fontId="9" fillId="0" borderId="1" xfId="0" applyNumberFormat="1" applyFont="1" applyBorder="1" applyAlignment="1"/>
    <xf numFmtId="2" fontId="9" fillId="0" borderId="1" xfId="0" applyNumberFormat="1" applyFont="1" applyBorder="1" applyAlignment="1"/>
    <xf numFmtId="0" fontId="9" fillId="0" borderId="4" xfId="0" applyFont="1" applyBorder="1" applyAlignment="1">
      <alignment wrapText="1"/>
    </xf>
    <xf numFmtId="0" fontId="0" fillId="0" borderId="5" xfId="0" applyBorder="1" applyAlignment="1">
      <alignment wrapText="1"/>
    </xf>
    <xf numFmtId="0" fontId="0" fillId="0" borderId="6" xfId="0" applyBorder="1" applyAlignment="1">
      <alignment wrapText="1"/>
    </xf>
    <xf numFmtId="0" fontId="9" fillId="0" borderId="4"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8" fillId="0" borderId="4" xfId="0" applyFont="1" applyBorder="1" applyAlignment="1">
      <alignment vertical="center" wrapText="1"/>
    </xf>
    <xf numFmtId="0" fontId="6" fillId="0" borderId="0" xfId="0" applyNumberFormat="1" applyFont="1" applyFill="1" applyBorder="1" applyAlignment="1" applyProtection="1">
      <alignment horizontal="center" wrapText="1"/>
      <protection locked="0"/>
    </xf>
    <xf numFmtId="0" fontId="3" fillId="0" borderId="0" xfId="2" applyFont="1" applyFill="1" applyAlignment="1">
      <alignment horizontal="left"/>
    </xf>
    <xf numFmtId="0" fontId="9" fillId="0" borderId="0" xfId="1" applyFont="1" applyFill="1" applyAlignment="1">
      <alignment horizontal="center" vertical="center" wrapText="1"/>
    </xf>
    <xf numFmtId="0" fontId="0" fillId="0" borderId="0" xfId="0" applyAlignment="1"/>
    <xf numFmtId="0" fontId="9" fillId="0" borderId="3" xfId="1" applyFont="1" applyFill="1" applyBorder="1" applyAlignment="1">
      <alignment horizontal="right" wrapText="1"/>
    </xf>
    <xf numFmtId="0" fontId="0" fillId="0" borderId="3" xfId="0" applyBorder="1" applyAlignment="1"/>
    <xf numFmtId="0" fontId="0" fillId="0" borderId="5" xfId="0" applyBorder="1" applyAlignment="1"/>
    <xf numFmtId="0" fontId="0" fillId="0" borderId="6" xfId="0" applyBorder="1" applyAlignment="1"/>
  </cellXfs>
  <cellStyles count="3">
    <cellStyle name="Обычный" xfId="0" builtinId="0"/>
    <cellStyle name="Обычный 2" xfId="1"/>
    <cellStyle name="Обычный_Приложение 6, 7 раздел подраздел"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C7C7C7"/>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8"/>
  <sheetViews>
    <sheetView tabSelected="1" topLeftCell="A35" zoomScaleNormal="100" zoomScaleSheetLayoutView="100" workbookViewId="0">
      <selection activeCell="C45" sqref="C45"/>
    </sheetView>
  </sheetViews>
  <sheetFormatPr defaultColWidth="10.28515625" defaultRowHeight="15" outlineLevelRow="3" x14ac:dyDescent="0.2"/>
  <cols>
    <col min="1" max="1" width="29" style="2" customWidth="1"/>
    <col min="2" max="2" width="11" style="2" customWidth="1"/>
    <col min="3" max="3" width="16.140625" style="2" customWidth="1"/>
    <col min="4" max="4" width="14.5703125" style="1" customWidth="1"/>
    <col min="5" max="5" width="13" customWidth="1"/>
    <col min="6" max="6" width="7.85546875" customWidth="1"/>
    <col min="7" max="7" width="96.5703125" customWidth="1"/>
  </cols>
  <sheetData>
    <row r="1" spans="1:7" ht="0.75" customHeight="1" x14ac:dyDescent="0.25">
      <c r="C1" s="56"/>
      <c r="D1" s="56"/>
    </row>
    <row r="2" spans="1:7" ht="16.5" hidden="1" x14ac:dyDescent="0.25">
      <c r="C2" s="56"/>
      <c r="D2" s="56"/>
    </row>
    <row r="3" spans="1:7" ht="16.5" x14ac:dyDescent="0.25">
      <c r="C3" s="56"/>
      <c r="D3" s="56"/>
    </row>
    <row r="4" spans="1:7" ht="16.5" x14ac:dyDescent="0.25">
      <c r="C4" s="57"/>
      <c r="D4" s="57"/>
    </row>
    <row r="5" spans="1:7" ht="69.75" customHeight="1" x14ac:dyDescent="0.2">
      <c r="A5" s="58" t="s">
        <v>140</v>
      </c>
      <c r="B5" s="59"/>
      <c r="C5" s="59"/>
      <c r="D5" s="59"/>
      <c r="E5" s="59"/>
      <c r="F5" s="59"/>
      <c r="G5" s="59"/>
    </row>
    <row r="6" spans="1:7" ht="21.75" customHeight="1" x14ac:dyDescent="0.2">
      <c r="A6" s="60" t="s">
        <v>1</v>
      </c>
      <c r="B6" s="61"/>
      <c r="C6" s="61"/>
      <c r="D6" s="61"/>
      <c r="E6" s="61"/>
      <c r="F6" s="61"/>
      <c r="G6" s="61"/>
    </row>
    <row r="7" spans="1:7" ht="42" customHeight="1" x14ac:dyDescent="0.2">
      <c r="A7" s="12" t="s">
        <v>0</v>
      </c>
      <c r="B7" s="12" t="s">
        <v>12</v>
      </c>
      <c r="C7" s="12" t="s">
        <v>114</v>
      </c>
      <c r="D7" s="12" t="s">
        <v>11</v>
      </c>
      <c r="E7" s="13" t="s">
        <v>115</v>
      </c>
      <c r="F7" s="14" t="s">
        <v>116</v>
      </c>
      <c r="G7" s="13" t="s">
        <v>136</v>
      </c>
    </row>
    <row r="8" spans="1:7" ht="12.75" x14ac:dyDescent="0.2">
      <c r="A8" s="12">
        <v>1</v>
      </c>
      <c r="B8" s="12">
        <v>2</v>
      </c>
      <c r="C8" s="12">
        <v>3</v>
      </c>
      <c r="D8" s="12">
        <v>4</v>
      </c>
      <c r="E8" s="15">
        <v>5</v>
      </c>
      <c r="F8" s="15">
        <v>6</v>
      </c>
      <c r="G8" s="16"/>
    </row>
    <row r="9" spans="1:7" ht="72" customHeight="1" x14ac:dyDescent="0.2">
      <c r="A9" s="17" t="s">
        <v>17</v>
      </c>
      <c r="B9" s="18" t="s">
        <v>73</v>
      </c>
      <c r="C9" s="19">
        <f>C10+C11+C12</f>
        <v>38087.671900000001</v>
      </c>
      <c r="D9" s="19">
        <f>D10+D11+D12</f>
        <v>37928.085980000003</v>
      </c>
      <c r="E9" s="20">
        <f>C9-D9</f>
        <v>159.58591999999999</v>
      </c>
      <c r="F9" s="21">
        <f>D9/C9*100</f>
        <v>99.58</v>
      </c>
      <c r="G9" s="16"/>
    </row>
    <row r="10" spans="1:7" ht="29.25" customHeight="1" x14ac:dyDescent="0.2">
      <c r="A10" s="22" t="s">
        <v>15</v>
      </c>
      <c r="B10" s="18"/>
      <c r="C10" s="19">
        <f>C14+C18+C238</f>
        <v>3311.6506199999999</v>
      </c>
      <c r="D10" s="19">
        <f>D14+D18+D238</f>
        <v>3311.6506199999999</v>
      </c>
      <c r="E10" s="20">
        <f t="shared" ref="E10:E73" si="0">C10-D10</f>
        <v>0</v>
      </c>
      <c r="F10" s="21">
        <f t="shared" ref="F10:F72" si="1">D10/C10*100</f>
        <v>100</v>
      </c>
      <c r="G10" s="16"/>
    </row>
    <row r="11" spans="1:7" ht="18" customHeight="1" x14ac:dyDescent="0.2">
      <c r="A11" s="22" t="s">
        <v>5</v>
      </c>
      <c r="B11" s="18"/>
      <c r="C11" s="19">
        <f>C15+C19+C239</f>
        <v>1485.6113800000001</v>
      </c>
      <c r="D11" s="19">
        <f>D15+D19+D239</f>
        <v>1485.6113800000001</v>
      </c>
      <c r="E11" s="20">
        <f t="shared" si="0"/>
        <v>0</v>
      </c>
      <c r="F11" s="21">
        <f t="shared" si="1"/>
        <v>100</v>
      </c>
      <c r="G11" s="16"/>
    </row>
    <row r="12" spans="1:7" ht="18" customHeight="1" x14ac:dyDescent="0.2">
      <c r="A12" s="22" t="s">
        <v>6</v>
      </c>
      <c r="B12" s="18"/>
      <c r="C12" s="19">
        <f>C16+C20+C240+C24</f>
        <v>33290.409899999999</v>
      </c>
      <c r="D12" s="19">
        <f>D16+D20+D240+D24</f>
        <v>33130.823980000001</v>
      </c>
      <c r="E12" s="20">
        <f t="shared" si="0"/>
        <v>159.58591999999999</v>
      </c>
      <c r="F12" s="21">
        <f t="shared" si="1"/>
        <v>99.52</v>
      </c>
      <c r="G12" s="16"/>
    </row>
    <row r="13" spans="1:7" ht="60.75" customHeight="1" outlineLevel="1" x14ac:dyDescent="0.2">
      <c r="A13" s="23" t="s">
        <v>110</v>
      </c>
      <c r="B13" s="24" t="s">
        <v>74</v>
      </c>
      <c r="C13" s="19">
        <f>C14+C15+C16</f>
        <v>5597.2619999999997</v>
      </c>
      <c r="D13" s="19">
        <f>D14+D15+D16</f>
        <v>5597.2619999999997</v>
      </c>
      <c r="E13" s="20">
        <f t="shared" si="0"/>
        <v>0</v>
      </c>
      <c r="F13" s="21">
        <f t="shared" si="1"/>
        <v>100</v>
      </c>
      <c r="G13" s="16"/>
    </row>
    <row r="14" spans="1:7" ht="21" customHeight="1" outlineLevel="1" x14ac:dyDescent="0.2">
      <c r="A14" s="22" t="s">
        <v>10</v>
      </c>
      <c r="B14" s="24"/>
      <c r="C14" s="19">
        <v>3311.6506199999999</v>
      </c>
      <c r="D14" s="19">
        <v>3311.6506199999999</v>
      </c>
      <c r="E14" s="20">
        <f t="shared" si="0"/>
        <v>0</v>
      </c>
      <c r="F14" s="21">
        <f t="shared" si="1"/>
        <v>100</v>
      </c>
      <c r="G14" s="16"/>
    </row>
    <row r="15" spans="1:7" ht="19.5" customHeight="1" outlineLevel="1" x14ac:dyDescent="0.2">
      <c r="A15" s="22" t="s">
        <v>5</v>
      </c>
      <c r="B15" s="24"/>
      <c r="C15" s="19">
        <v>1485.6113800000001</v>
      </c>
      <c r="D15" s="19">
        <v>1485.6113800000001</v>
      </c>
      <c r="E15" s="20">
        <f t="shared" si="0"/>
        <v>0</v>
      </c>
      <c r="F15" s="21">
        <f t="shared" si="1"/>
        <v>100</v>
      </c>
      <c r="G15" s="16"/>
    </row>
    <row r="16" spans="1:7" ht="16.5" customHeight="1" outlineLevel="1" x14ac:dyDescent="0.2">
      <c r="A16" s="22" t="s">
        <v>6</v>
      </c>
      <c r="B16" s="24"/>
      <c r="C16" s="19">
        <v>800</v>
      </c>
      <c r="D16" s="19">
        <v>800</v>
      </c>
      <c r="E16" s="20">
        <f t="shared" si="0"/>
        <v>0</v>
      </c>
      <c r="F16" s="21">
        <f t="shared" si="1"/>
        <v>100</v>
      </c>
      <c r="G16" s="16"/>
    </row>
    <row r="17" spans="1:7" ht="210.75" customHeight="1" outlineLevel="1" x14ac:dyDescent="0.2">
      <c r="A17" s="25" t="s">
        <v>18</v>
      </c>
      <c r="B17" s="24" t="s">
        <v>75</v>
      </c>
      <c r="C17" s="19">
        <f>C18+C19+C20</f>
        <v>14072.29177</v>
      </c>
      <c r="D17" s="19">
        <f>D18+D19+D20</f>
        <v>14012.926520000001</v>
      </c>
      <c r="E17" s="20">
        <f t="shared" si="0"/>
        <v>59.365250000000003</v>
      </c>
      <c r="F17" s="21">
        <f t="shared" si="1"/>
        <v>99.58</v>
      </c>
      <c r="G17" s="49" t="s">
        <v>137</v>
      </c>
    </row>
    <row r="18" spans="1:7" ht="28.5" customHeight="1" outlineLevel="1" x14ac:dyDescent="0.2">
      <c r="A18" s="22" t="s">
        <v>10</v>
      </c>
      <c r="B18" s="24"/>
      <c r="C18" s="26">
        <v>0</v>
      </c>
      <c r="D18" s="27">
        <v>0</v>
      </c>
      <c r="E18" s="20">
        <f t="shared" si="0"/>
        <v>0</v>
      </c>
      <c r="F18" s="21">
        <v>0</v>
      </c>
      <c r="G18" s="62"/>
    </row>
    <row r="19" spans="1:7" ht="43.5" customHeight="1" outlineLevel="1" x14ac:dyDescent="0.2">
      <c r="A19" s="22" t="s">
        <v>5</v>
      </c>
      <c r="B19" s="24"/>
      <c r="C19" s="26">
        <v>0</v>
      </c>
      <c r="D19" s="27">
        <v>0</v>
      </c>
      <c r="E19" s="20">
        <f t="shared" si="0"/>
        <v>0</v>
      </c>
      <c r="F19" s="21">
        <v>0</v>
      </c>
      <c r="G19" s="62"/>
    </row>
    <row r="20" spans="1:7" ht="57.75" customHeight="1" outlineLevel="1" x14ac:dyDescent="0.2">
      <c r="A20" s="22" t="s">
        <v>6</v>
      </c>
      <c r="B20" s="24"/>
      <c r="C20" s="28">
        <v>14072.29177</v>
      </c>
      <c r="D20" s="29">
        <v>14012.926520000001</v>
      </c>
      <c r="E20" s="20">
        <f t="shared" si="0"/>
        <v>59.365250000000003</v>
      </c>
      <c r="F20" s="21">
        <f t="shared" si="1"/>
        <v>99.58</v>
      </c>
      <c r="G20" s="63"/>
    </row>
    <row r="21" spans="1:7" ht="173.25" customHeight="1" outlineLevel="2" x14ac:dyDescent="0.2">
      <c r="A21" s="25" t="s">
        <v>111</v>
      </c>
      <c r="B21" s="24" t="s">
        <v>76</v>
      </c>
      <c r="C21" s="19">
        <f>C22+C23+C24</f>
        <v>18418.118129999999</v>
      </c>
      <c r="D21" s="19">
        <f>D22+D23+D24</f>
        <v>18317.89746</v>
      </c>
      <c r="E21" s="20">
        <f t="shared" si="0"/>
        <v>100.22067</v>
      </c>
      <c r="F21" s="21">
        <f t="shared" si="1"/>
        <v>99.46</v>
      </c>
      <c r="G21" s="49" t="s">
        <v>117</v>
      </c>
    </row>
    <row r="22" spans="1:7" ht="33.75" customHeight="1" outlineLevel="2" x14ac:dyDescent="0.2">
      <c r="A22" s="22" t="s">
        <v>10</v>
      </c>
      <c r="B22" s="24"/>
      <c r="C22" s="26">
        <v>0</v>
      </c>
      <c r="D22" s="27">
        <v>0</v>
      </c>
      <c r="E22" s="20">
        <f t="shared" si="0"/>
        <v>0</v>
      </c>
      <c r="F22" s="21">
        <v>0</v>
      </c>
      <c r="G22" s="62"/>
    </row>
    <row r="23" spans="1:7" ht="25.5" customHeight="1" outlineLevel="2" x14ac:dyDescent="0.2">
      <c r="A23" s="22" t="s">
        <v>5</v>
      </c>
      <c r="B23" s="24"/>
      <c r="C23" s="26">
        <v>0</v>
      </c>
      <c r="D23" s="27">
        <v>0</v>
      </c>
      <c r="E23" s="20">
        <f t="shared" si="0"/>
        <v>0</v>
      </c>
      <c r="F23" s="21">
        <v>0</v>
      </c>
      <c r="G23" s="62"/>
    </row>
    <row r="24" spans="1:7" ht="33.75" customHeight="1" outlineLevel="2" x14ac:dyDescent="0.2">
      <c r="A24" s="22" t="s">
        <v>6</v>
      </c>
      <c r="B24" s="24"/>
      <c r="C24" s="28">
        <v>18418.118129999999</v>
      </c>
      <c r="D24" s="19">
        <v>18317.89746</v>
      </c>
      <c r="E24" s="20">
        <f t="shared" si="0"/>
        <v>100.22067</v>
      </c>
      <c r="F24" s="21">
        <f t="shared" si="1"/>
        <v>99.46</v>
      </c>
      <c r="G24" s="63"/>
    </row>
    <row r="25" spans="1:7" ht="45.75" customHeight="1" outlineLevel="2" x14ac:dyDescent="0.2">
      <c r="A25" s="23" t="s">
        <v>19</v>
      </c>
      <c r="B25" s="24" t="s">
        <v>72</v>
      </c>
      <c r="C25" s="19">
        <f>C26+C27+C28</f>
        <v>718071.04683999997</v>
      </c>
      <c r="D25" s="19">
        <f>D26+D27+D28</f>
        <v>711459.50850999996</v>
      </c>
      <c r="E25" s="20">
        <f t="shared" si="0"/>
        <v>6611.5383300000003</v>
      </c>
      <c r="F25" s="21">
        <f t="shared" si="1"/>
        <v>99.08</v>
      </c>
      <c r="G25" s="16"/>
    </row>
    <row r="26" spans="1:7" ht="25.5" customHeight="1" outlineLevel="2" x14ac:dyDescent="0.2">
      <c r="A26" s="22" t="s">
        <v>15</v>
      </c>
      <c r="B26" s="24"/>
      <c r="C26" s="28">
        <f t="shared" ref="C26:D28" si="2">C30+C34+C38+C42</f>
        <v>1025.48</v>
      </c>
      <c r="D26" s="28">
        <f t="shared" si="2"/>
        <v>1025.48</v>
      </c>
      <c r="E26" s="20">
        <f t="shared" si="0"/>
        <v>0</v>
      </c>
      <c r="F26" s="21">
        <f t="shared" si="1"/>
        <v>100</v>
      </c>
      <c r="G26" s="16"/>
    </row>
    <row r="27" spans="1:7" ht="14.25" customHeight="1" outlineLevel="2" x14ac:dyDescent="0.2">
      <c r="A27" s="22" t="s">
        <v>5</v>
      </c>
      <c r="B27" s="24"/>
      <c r="C27" s="28">
        <f>C31+C35+C39+C43</f>
        <v>406087.22732000001</v>
      </c>
      <c r="D27" s="28">
        <f>D31+D35+D39+D43</f>
        <v>404304.33052000002</v>
      </c>
      <c r="E27" s="20">
        <f t="shared" si="0"/>
        <v>1782.8968</v>
      </c>
      <c r="F27" s="21">
        <f t="shared" si="1"/>
        <v>99.56</v>
      </c>
      <c r="G27" s="16"/>
    </row>
    <row r="28" spans="1:7" ht="14.25" customHeight="1" outlineLevel="2" x14ac:dyDescent="0.2">
      <c r="A28" s="22" t="s">
        <v>6</v>
      </c>
      <c r="B28" s="24"/>
      <c r="C28" s="28">
        <f t="shared" si="2"/>
        <v>310958.33951999998</v>
      </c>
      <c r="D28" s="28">
        <f t="shared" si="2"/>
        <v>306129.69799000002</v>
      </c>
      <c r="E28" s="20">
        <f t="shared" si="0"/>
        <v>4828.6415299999999</v>
      </c>
      <c r="F28" s="21">
        <f t="shared" si="1"/>
        <v>98.45</v>
      </c>
      <c r="G28" s="16"/>
    </row>
    <row r="29" spans="1:7" ht="215.25" customHeight="1" outlineLevel="2" x14ac:dyDescent="0.2">
      <c r="A29" s="25" t="s">
        <v>20</v>
      </c>
      <c r="B29" s="24" t="s">
        <v>77</v>
      </c>
      <c r="C29" s="19">
        <f>C30+C31+C32</f>
        <v>315991.13013000001</v>
      </c>
      <c r="D29" s="19">
        <f>D30+D31+D32</f>
        <v>313475.73777000001</v>
      </c>
      <c r="E29" s="20">
        <f t="shared" si="0"/>
        <v>2515.3923599999998</v>
      </c>
      <c r="F29" s="21">
        <f t="shared" si="1"/>
        <v>99.2</v>
      </c>
      <c r="G29" s="49" t="s">
        <v>138</v>
      </c>
    </row>
    <row r="30" spans="1:7" ht="42.75" customHeight="1" outlineLevel="2" x14ac:dyDescent="0.2">
      <c r="A30" s="22" t="s">
        <v>10</v>
      </c>
      <c r="B30" s="24"/>
      <c r="C30" s="28">
        <v>1025.48</v>
      </c>
      <c r="D30" s="27">
        <v>1025.48</v>
      </c>
      <c r="E30" s="20">
        <f t="shared" si="0"/>
        <v>0</v>
      </c>
      <c r="F30" s="21">
        <f t="shared" si="1"/>
        <v>100</v>
      </c>
      <c r="G30" s="62"/>
    </row>
    <row r="31" spans="1:7" ht="42" customHeight="1" outlineLevel="2" x14ac:dyDescent="0.2">
      <c r="A31" s="22" t="s">
        <v>5</v>
      </c>
      <c r="B31" s="24"/>
      <c r="C31" s="28">
        <v>178537.894</v>
      </c>
      <c r="D31" s="19">
        <v>178488.06443999999</v>
      </c>
      <c r="E31" s="20">
        <f t="shared" si="0"/>
        <v>49.829560000000001</v>
      </c>
      <c r="F31" s="21">
        <f t="shared" si="1"/>
        <v>99.97</v>
      </c>
      <c r="G31" s="62"/>
    </row>
    <row r="32" spans="1:7" ht="46.5" customHeight="1" outlineLevel="2" x14ac:dyDescent="0.2">
      <c r="A32" s="22" t="s">
        <v>6</v>
      </c>
      <c r="B32" s="24"/>
      <c r="C32" s="28">
        <v>136427.75612999999</v>
      </c>
      <c r="D32" s="19">
        <v>133962.19333000001</v>
      </c>
      <c r="E32" s="20">
        <f t="shared" si="0"/>
        <v>2465.5628000000002</v>
      </c>
      <c r="F32" s="21">
        <f t="shared" si="1"/>
        <v>98.19</v>
      </c>
      <c r="G32" s="63"/>
    </row>
    <row r="33" spans="1:7" ht="174" customHeight="1" outlineLevel="2" x14ac:dyDescent="0.2">
      <c r="A33" s="23" t="s">
        <v>21</v>
      </c>
      <c r="B33" s="24" t="s">
        <v>78</v>
      </c>
      <c r="C33" s="19">
        <f>C34+C35+C36</f>
        <v>306010.89974999998</v>
      </c>
      <c r="D33" s="19">
        <f>D34+D35+D36</f>
        <v>303046.61401000002</v>
      </c>
      <c r="E33" s="20">
        <f t="shared" si="0"/>
        <v>2964.2857399999998</v>
      </c>
      <c r="F33" s="21">
        <f t="shared" si="1"/>
        <v>99.03</v>
      </c>
      <c r="G33" s="49" t="s">
        <v>118</v>
      </c>
    </row>
    <row r="34" spans="1:7" ht="46.5" customHeight="1" outlineLevel="2" x14ac:dyDescent="0.2">
      <c r="A34" s="22" t="s">
        <v>10</v>
      </c>
      <c r="B34" s="24"/>
      <c r="C34" s="26" t="s">
        <v>14</v>
      </c>
      <c r="D34" s="27">
        <v>0</v>
      </c>
      <c r="E34" s="20">
        <f t="shared" si="0"/>
        <v>0</v>
      </c>
      <c r="F34" s="21">
        <v>0</v>
      </c>
      <c r="G34" s="62"/>
    </row>
    <row r="35" spans="1:7" ht="60" customHeight="1" outlineLevel="2" x14ac:dyDescent="0.2">
      <c r="A35" s="22" t="s">
        <v>5</v>
      </c>
      <c r="B35" s="24"/>
      <c r="C35" s="28">
        <v>220448.59831999999</v>
      </c>
      <c r="D35" s="19">
        <v>218771.26608</v>
      </c>
      <c r="E35" s="20">
        <f t="shared" si="0"/>
        <v>1677.33224</v>
      </c>
      <c r="F35" s="21">
        <f t="shared" si="1"/>
        <v>99.24</v>
      </c>
      <c r="G35" s="62"/>
    </row>
    <row r="36" spans="1:7" ht="101.25" customHeight="1" outlineLevel="2" x14ac:dyDescent="0.2">
      <c r="A36" s="22" t="s">
        <v>6</v>
      </c>
      <c r="B36" s="24"/>
      <c r="C36" s="28">
        <v>85562.301430000007</v>
      </c>
      <c r="D36" s="19">
        <v>84275.347930000004</v>
      </c>
      <c r="E36" s="20">
        <f t="shared" si="0"/>
        <v>1286.9535000000001</v>
      </c>
      <c r="F36" s="21">
        <f t="shared" si="1"/>
        <v>98.5</v>
      </c>
      <c r="G36" s="63"/>
    </row>
    <row r="37" spans="1:7" s="3" customFormat="1" ht="158.25" customHeight="1" outlineLevel="3" x14ac:dyDescent="0.2">
      <c r="A37" s="25" t="s">
        <v>22</v>
      </c>
      <c r="B37" s="24" t="s">
        <v>79</v>
      </c>
      <c r="C37" s="19">
        <f>C38+C39+C40</f>
        <v>61255.909229999997</v>
      </c>
      <c r="D37" s="19">
        <f>D38+D39+D40</f>
        <v>60509.292520000003</v>
      </c>
      <c r="E37" s="20">
        <f t="shared" si="0"/>
        <v>746.61671000000001</v>
      </c>
      <c r="F37" s="21">
        <f t="shared" si="1"/>
        <v>98.78</v>
      </c>
      <c r="G37" s="49" t="s">
        <v>119</v>
      </c>
    </row>
    <row r="38" spans="1:7" s="3" customFormat="1" ht="35.25" customHeight="1" outlineLevel="3" x14ac:dyDescent="0.2">
      <c r="A38" s="22" t="s">
        <v>10</v>
      </c>
      <c r="B38" s="24"/>
      <c r="C38" s="26">
        <v>0</v>
      </c>
      <c r="D38" s="27">
        <v>0</v>
      </c>
      <c r="E38" s="20">
        <f t="shared" si="0"/>
        <v>0</v>
      </c>
      <c r="F38" s="21">
        <v>0</v>
      </c>
      <c r="G38" s="62"/>
    </row>
    <row r="39" spans="1:7" s="3" customFormat="1" ht="30.75" customHeight="1" outlineLevel="3" x14ac:dyDescent="0.2">
      <c r="A39" s="22" t="s">
        <v>5</v>
      </c>
      <c r="B39" s="24"/>
      <c r="C39" s="28">
        <v>6750</v>
      </c>
      <c r="D39" s="19">
        <v>6750</v>
      </c>
      <c r="E39" s="20">
        <f t="shared" si="0"/>
        <v>0</v>
      </c>
      <c r="F39" s="21">
        <f t="shared" si="1"/>
        <v>100</v>
      </c>
      <c r="G39" s="62"/>
    </row>
    <row r="40" spans="1:7" s="3" customFormat="1" ht="39" customHeight="1" outlineLevel="3" x14ac:dyDescent="0.2">
      <c r="A40" s="22" t="s">
        <v>6</v>
      </c>
      <c r="B40" s="24"/>
      <c r="C40" s="28">
        <v>54505.909229999997</v>
      </c>
      <c r="D40" s="19">
        <v>53759.292520000003</v>
      </c>
      <c r="E40" s="20">
        <f t="shared" si="0"/>
        <v>746.61671000000001</v>
      </c>
      <c r="F40" s="21">
        <f t="shared" si="1"/>
        <v>98.63</v>
      </c>
      <c r="G40" s="63"/>
    </row>
    <row r="41" spans="1:7" s="3" customFormat="1" ht="141.75" customHeight="1" outlineLevel="3" x14ac:dyDescent="0.2">
      <c r="A41" s="25" t="s">
        <v>23</v>
      </c>
      <c r="B41" s="24" t="s">
        <v>29</v>
      </c>
      <c r="C41" s="19">
        <f>C42+C43+C44</f>
        <v>34813.107730000003</v>
      </c>
      <c r="D41" s="19">
        <f>D42+D43+D44</f>
        <v>34427.86421</v>
      </c>
      <c r="E41" s="20">
        <f t="shared" si="0"/>
        <v>385.24351999999999</v>
      </c>
      <c r="F41" s="21">
        <f t="shared" si="1"/>
        <v>98.89</v>
      </c>
      <c r="G41" s="11" t="s">
        <v>120</v>
      </c>
    </row>
    <row r="42" spans="1:7" s="3" customFormat="1" ht="39" customHeight="1" outlineLevel="3" x14ac:dyDescent="0.2">
      <c r="A42" s="22" t="s">
        <v>10</v>
      </c>
      <c r="B42" s="24"/>
      <c r="C42" s="26">
        <v>0</v>
      </c>
      <c r="D42" s="27">
        <v>0</v>
      </c>
      <c r="E42" s="20">
        <f t="shared" si="0"/>
        <v>0</v>
      </c>
      <c r="F42" s="21">
        <v>0</v>
      </c>
      <c r="G42" s="35"/>
    </row>
    <row r="43" spans="1:7" s="3" customFormat="1" ht="35.25" customHeight="1" outlineLevel="3" x14ac:dyDescent="0.2">
      <c r="A43" s="22" t="s">
        <v>5</v>
      </c>
      <c r="B43" s="30"/>
      <c r="C43" s="26">
        <v>350.73500000000001</v>
      </c>
      <c r="D43" s="27">
        <v>295</v>
      </c>
      <c r="E43" s="31">
        <f t="shared" si="0"/>
        <v>55.734999999999999</v>
      </c>
      <c r="F43" s="32">
        <f t="shared" si="1"/>
        <v>84.11</v>
      </c>
      <c r="G43" s="35"/>
    </row>
    <row r="44" spans="1:7" s="3" customFormat="1" ht="36.75" customHeight="1" outlineLevel="3" x14ac:dyDescent="0.2">
      <c r="A44" s="22" t="s">
        <v>6</v>
      </c>
      <c r="B44" s="24"/>
      <c r="C44" s="28">
        <v>34462.372730000003</v>
      </c>
      <c r="D44" s="19">
        <v>34132.86421</v>
      </c>
      <c r="E44" s="20">
        <f t="shared" si="0"/>
        <v>329.50851999999998</v>
      </c>
      <c r="F44" s="21">
        <f t="shared" si="1"/>
        <v>99.04</v>
      </c>
      <c r="G44" s="36"/>
    </row>
    <row r="45" spans="1:7" ht="52.5" customHeight="1" outlineLevel="3" x14ac:dyDescent="0.2">
      <c r="A45" s="23" t="s">
        <v>24</v>
      </c>
      <c r="B45" s="24" t="s">
        <v>70</v>
      </c>
      <c r="C45" s="19">
        <f>C46+C47+C48</f>
        <v>1018.20647</v>
      </c>
      <c r="D45" s="19">
        <f>D46+D47+D48</f>
        <v>1014.65243</v>
      </c>
      <c r="E45" s="20">
        <f t="shared" si="0"/>
        <v>3.5540400000000001</v>
      </c>
      <c r="F45" s="21">
        <f t="shared" si="1"/>
        <v>99.65</v>
      </c>
      <c r="G45" s="49" t="s">
        <v>121</v>
      </c>
    </row>
    <row r="46" spans="1:7" ht="33.75" customHeight="1" outlineLevel="3" x14ac:dyDescent="0.2">
      <c r="A46" s="22" t="s">
        <v>15</v>
      </c>
      <c r="B46" s="24"/>
      <c r="C46" s="28">
        <v>142.8578</v>
      </c>
      <c r="D46" s="19">
        <v>142.8578</v>
      </c>
      <c r="E46" s="20">
        <f t="shared" si="0"/>
        <v>0</v>
      </c>
      <c r="F46" s="21">
        <f t="shared" si="1"/>
        <v>100</v>
      </c>
      <c r="G46" s="62"/>
    </row>
    <row r="47" spans="1:7" ht="21" customHeight="1" outlineLevel="3" x14ac:dyDescent="0.2">
      <c r="A47" s="22" t="s">
        <v>5</v>
      </c>
      <c r="B47" s="24"/>
      <c r="C47" s="28">
        <v>19.48067</v>
      </c>
      <c r="D47" s="19">
        <v>19.48067</v>
      </c>
      <c r="E47" s="20">
        <f t="shared" si="0"/>
        <v>0</v>
      </c>
      <c r="F47" s="21">
        <f t="shared" si="1"/>
        <v>100</v>
      </c>
      <c r="G47" s="62"/>
    </row>
    <row r="48" spans="1:7" ht="27.75" customHeight="1" outlineLevel="3" x14ac:dyDescent="0.2">
      <c r="A48" s="22" t="s">
        <v>6</v>
      </c>
      <c r="B48" s="24"/>
      <c r="C48" s="28">
        <v>855.86800000000005</v>
      </c>
      <c r="D48" s="19">
        <v>852.31395999999995</v>
      </c>
      <c r="E48" s="20">
        <f t="shared" si="0"/>
        <v>3.5540400000000001</v>
      </c>
      <c r="F48" s="21">
        <f t="shared" si="1"/>
        <v>99.58</v>
      </c>
      <c r="G48" s="63"/>
    </row>
    <row r="49" spans="1:7" ht="57.75" customHeight="1" outlineLevel="3" x14ac:dyDescent="0.2">
      <c r="A49" s="33" t="s">
        <v>25</v>
      </c>
      <c r="B49" s="30" t="s">
        <v>71</v>
      </c>
      <c r="C49" s="19">
        <f>C50+C51+C52</f>
        <v>37064.854520000001</v>
      </c>
      <c r="D49" s="19">
        <f>D50+D51+D52</f>
        <v>32891.18017</v>
      </c>
      <c r="E49" s="31">
        <f t="shared" si="0"/>
        <v>4173.6743500000002</v>
      </c>
      <c r="F49" s="32">
        <f t="shared" si="1"/>
        <v>88.74</v>
      </c>
      <c r="G49" s="34"/>
    </row>
    <row r="50" spans="1:7" ht="30.75" customHeight="1" outlineLevel="3" x14ac:dyDescent="0.2">
      <c r="A50" s="22" t="s">
        <v>15</v>
      </c>
      <c r="B50" s="24"/>
      <c r="C50" s="28">
        <f t="shared" ref="C50:D52" si="3">C54+C58+C62+C66+C70+C74</f>
        <v>0</v>
      </c>
      <c r="D50" s="28">
        <f t="shared" si="3"/>
        <v>0</v>
      </c>
      <c r="E50" s="20">
        <f t="shared" si="0"/>
        <v>0</v>
      </c>
      <c r="F50" s="21">
        <v>0</v>
      </c>
      <c r="G50" s="35"/>
    </row>
    <row r="51" spans="1:7" ht="13.5" customHeight="1" outlineLevel="3" x14ac:dyDescent="0.2">
      <c r="A51" s="22" t="s">
        <v>5</v>
      </c>
      <c r="B51" s="24"/>
      <c r="C51" s="28">
        <f t="shared" si="3"/>
        <v>0</v>
      </c>
      <c r="D51" s="28">
        <f t="shared" si="3"/>
        <v>0</v>
      </c>
      <c r="E51" s="20">
        <f t="shared" si="0"/>
        <v>0</v>
      </c>
      <c r="F51" s="21">
        <v>0</v>
      </c>
      <c r="G51" s="35"/>
    </row>
    <row r="52" spans="1:7" ht="15" customHeight="1" outlineLevel="3" x14ac:dyDescent="0.2">
      <c r="A52" s="22" t="s">
        <v>6</v>
      </c>
      <c r="B52" s="24"/>
      <c r="C52" s="28">
        <f t="shared" si="3"/>
        <v>37064.854520000001</v>
      </c>
      <c r="D52" s="28">
        <f t="shared" si="3"/>
        <v>32891.18017</v>
      </c>
      <c r="E52" s="20">
        <f t="shared" si="0"/>
        <v>4173.6743500000002</v>
      </c>
      <c r="F52" s="21">
        <f t="shared" si="1"/>
        <v>88.74</v>
      </c>
      <c r="G52" s="36"/>
    </row>
    <row r="53" spans="1:7" ht="45" customHeight="1" outlineLevel="3" x14ac:dyDescent="0.2">
      <c r="A53" s="23" t="s">
        <v>26</v>
      </c>
      <c r="B53" s="24" t="s">
        <v>80</v>
      </c>
      <c r="C53" s="19">
        <f>C54+C55+C56</f>
        <v>24261.548019999998</v>
      </c>
      <c r="D53" s="19">
        <f>D54+D55+D56</f>
        <v>20311.564969999999</v>
      </c>
      <c r="E53" s="20">
        <f t="shared" si="0"/>
        <v>3949.9830499999998</v>
      </c>
      <c r="F53" s="21">
        <f t="shared" si="1"/>
        <v>83.72</v>
      </c>
      <c r="G53" s="52" t="s">
        <v>122</v>
      </c>
    </row>
    <row r="54" spans="1:7" ht="12.75" outlineLevel="3" x14ac:dyDescent="0.2">
      <c r="A54" s="22" t="s">
        <v>10</v>
      </c>
      <c r="B54" s="24"/>
      <c r="C54" s="26" t="s">
        <v>14</v>
      </c>
      <c r="D54" s="27">
        <v>0</v>
      </c>
      <c r="E54" s="20">
        <f t="shared" si="0"/>
        <v>0</v>
      </c>
      <c r="F54" s="21">
        <v>0</v>
      </c>
      <c r="G54" s="53"/>
    </row>
    <row r="55" spans="1:7" ht="12.75" outlineLevel="3" x14ac:dyDescent="0.2">
      <c r="A55" s="22" t="s">
        <v>5</v>
      </c>
      <c r="B55" s="24"/>
      <c r="C55" s="26" t="s">
        <v>14</v>
      </c>
      <c r="D55" s="27">
        <v>0</v>
      </c>
      <c r="E55" s="20">
        <f t="shared" si="0"/>
        <v>0</v>
      </c>
      <c r="F55" s="21">
        <v>0</v>
      </c>
      <c r="G55" s="53"/>
    </row>
    <row r="56" spans="1:7" ht="12.75" outlineLevel="3" x14ac:dyDescent="0.2">
      <c r="A56" s="22" t="s">
        <v>6</v>
      </c>
      <c r="B56" s="24"/>
      <c r="C56" s="28">
        <v>24261.548019999998</v>
      </c>
      <c r="D56" s="19">
        <v>20311.564969999999</v>
      </c>
      <c r="E56" s="20">
        <f t="shared" si="0"/>
        <v>3949.9830499999998</v>
      </c>
      <c r="F56" s="21">
        <f t="shared" si="1"/>
        <v>83.72</v>
      </c>
      <c r="G56" s="54"/>
    </row>
    <row r="57" spans="1:7" ht="35.25" customHeight="1" outlineLevel="3" x14ac:dyDescent="0.2">
      <c r="A57" s="23" t="s">
        <v>27</v>
      </c>
      <c r="B57" s="24" t="s">
        <v>81</v>
      </c>
      <c r="C57" s="19">
        <f>C58+C59+C60</f>
        <v>3000</v>
      </c>
      <c r="D57" s="19">
        <f>D58+D59+D60</f>
        <v>3000</v>
      </c>
      <c r="E57" s="20">
        <f t="shared" si="0"/>
        <v>0</v>
      </c>
      <c r="F57" s="21">
        <f t="shared" si="1"/>
        <v>100</v>
      </c>
      <c r="G57" s="16"/>
    </row>
    <row r="58" spans="1:7" ht="18" customHeight="1" outlineLevel="3" x14ac:dyDescent="0.2">
      <c r="A58" s="22" t="s">
        <v>10</v>
      </c>
      <c r="B58" s="24"/>
      <c r="C58" s="26" t="s">
        <v>14</v>
      </c>
      <c r="D58" s="27">
        <v>0</v>
      </c>
      <c r="E58" s="20">
        <f t="shared" si="0"/>
        <v>0</v>
      </c>
      <c r="F58" s="21">
        <v>0</v>
      </c>
      <c r="G58" s="16"/>
    </row>
    <row r="59" spans="1:7" ht="19.5" customHeight="1" outlineLevel="3" x14ac:dyDescent="0.2">
      <c r="A59" s="22" t="s">
        <v>5</v>
      </c>
      <c r="B59" s="24"/>
      <c r="C59" s="26" t="s">
        <v>14</v>
      </c>
      <c r="D59" s="27">
        <v>0</v>
      </c>
      <c r="E59" s="20">
        <f t="shared" si="0"/>
        <v>0</v>
      </c>
      <c r="F59" s="21">
        <v>0</v>
      </c>
      <c r="G59" s="16"/>
    </row>
    <row r="60" spans="1:7" ht="18.75" customHeight="1" outlineLevel="3" x14ac:dyDescent="0.2">
      <c r="A60" s="22" t="s">
        <v>6</v>
      </c>
      <c r="B60" s="24"/>
      <c r="C60" s="28">
        <v>3000</v>
      </c>
      <c r="D60" s="19">
        <v>3000</v>
      </c>
      <c r="E60" s="20">
        <f t="shared" si="0"/>
        <v>0</v>
      </c>
      <c r="F60" s="21">
        <f t="shared" si="1"/>
        <v>100</v>
      </c>
      <c r="G60" s="16"/>
    </row>
    <row r="61" spans="1:7" ht="38.25" outlineLevel="3" x14ac:dyDescent="0.2">
      <c r="A61" s="37" t="s">
        <v>104</v>
      </c>
      <c r="B61" s="37" t="s">
        <v>82</v>
      </c>
      <c r="C61" s="19">
        <f>C62+C63+C64</f>
        <v>1802.0719999999999</v>
      </c>
      <c r="D61" s="19">
        <f>D62+D63+D64</f>
        <v>1578.4027000000001</v>
      </c>
      <c r="E61" s="20">
        <f t="shared" si="0"/>
        <v>223.66929999999999</v>
      </c>
      <c r="F61" s="21">
        <f t="shared" si="1"/>
        <v>87.59</v>
      </c>
      <c r="G61" s="52" t="s">
        <v>123</v>
      </c>
    </row>
    <row r="62" spans="1:7" ht="12.75" outlineLevel="3" x14ac:dyDescent="0.2">
      <c r="A62" s="22" t="s">
        <v>10</v>
      </c>
      <c r="B62" s="37"/>
      <c r="C62" s="26" t="s">
        <v>14</v>
      </c>
      <c r="D62" s="27">
        <v>0</v>
      </c>
      <c r="E62" s="20">
        <f t="shared" si="0"/>
        <v>0</v>
      </c>
      <c r="F62" s="21">
        <v>0</v>
      </c>
      <c r="G62" s="53"/>
    </row>
    <row r="63" spans="1:7" ht="12.75" outlineLevel="3" x14ac:dyDescent="0.2">
      <c r="A63" s="22" t="s">
        <v>5</v>
      </c>
      <c r="B63" s="37"/>
      <c r="C63" s="26" t="s">
        <v>14</v>
      </c>
      <c r="D63" s="27">
        <v>0</v>
      </c>
      <c r="E63" s="20">
        <f t="shared" si="0"/>
        <v>0</v>
      </c>
      <c r="F63" s="21">
        <v>0</v>
      </c>
      <c r="G63" s="53"/>
    </row>
    <row r="64" spans="1:7" ht="12.75" outlineLevel="3" x14ac:dyDescent="0.2">
      <c r="A64" s="22" t="s">
        <v>6</v>
      </c>
      <c r="B64" s="37"/>
      <c r="C64" s="28">
        <v>1802.0719999999999</v>
      </c>
      <c r="D64" s="19">
        <v>1578.4027000000001</v>
      </c>
      <c r="E64" s="20">
        <f t="shared" si="0"/>
        <v>223.66929999999999</v>
      </c>
      <c r="F64" s="21">
        <f t="shared" si="1"/>
        <v>87.59</v>
      </c>
      <c r="G64" s="54"/>
    </row>
    <row r="65" spans="1:7" ht="45" customHeight="1" outlineLevel="3" x14ac:dyDescent="0.2">
      <c r="A65" s="23" t="s">
        <v>28</v>
      </c>
      <c r="B65" s="24" t="s">
        <v>83</v>
      </c>
      <c r="C65" s="19">
        <f>C66+C67+C68</f>
        <v>3182.9670000000001</v>
      </c>
      <c r="D65" s="19">
        <f>D66+D67+D68</f>
        <v>3182.9450000000002</v>
      </c>
      <c r="E65" s="20">
        <f t="shared" si="0"/>
        <v>2.1999999999999999E-2</v>
      </c>
      <c r="F65" s="21">
        <f t="shared" si="1"/>
        <v>100</v>
      </c>
      <c r="G65" s="16"/>
    </row>
    <row r="66" spans="1:7" ht="19.5" customHeight="1" outlineLevel="3" x14ac:dyDescent="0.2">
      <c r="A66" s="22" t="s">
        <v>10</v>
      </c>
      <c r="B66" s="24"/>
      <c r="C66" s="26" t="s">
        <v>14</v>
      </c>
      <c r="D66" s="27">
        <v>0</v>
      </c>
      <c r="E66" s="20">
        <f t="shared" si="0"/>
        <v>0</v>
      </c>
      <c r="F66" s="21">
        <v>0</v>
      </c>
      <c r="G66" s="16"/>
    </row>
    <row r="67" spans="1:7" ht="19.5" customHeight="1" outlineLevel="3" x14ac:dyDescent="0.2">
      <c r="A67" s="22" t="s">
        <v>5</v>
      </c>
      <c r="B67" s="24"/>
      <c r="C67" s="26" t="s">
        <v>14</v>
      </c>
      <c r="D67" s="27">
        <v>0</v>
      </c>
      <c r="E67" s="20">
        <f t="shared" si="0"/>
        <v>0</v>
      </c>
      <c r="F67" s="21">
        <v>0</v>
      </c>
      <c r="G67" s="16"/>
    </row>
    <row r="68" spans="1:7" ht="17.25" customHeight="1" outlineLevel="3" x14ac:dyDescent="0.2">
      <c r="A68" s="22" t="s">
        <v>6</v>
      </c>
      <c r="B68" s="24"/>
      <c r="C68" s="28">
        <v>3182.9670000000001</v>
      </c>
      <c r="D68" s="19">
        <v>3182.9450000000002</v>
      </c>
      <c r="E68" s="20">
        <f t="shared" si="0"/>
        <v>2.1999999999999999E-2</v>
      </c>
      <c r="F68" s="21">
        <f t="shared" si="1"/>
        <v>100</v>
      </c>
      <c r="G68" s="16"/>
    </row>
    <row r="69" spans="1:7" ht="66" customHeight="1" outlineLevel="3" x14ac:dyDescent="0.2">
      <c r="A69" s="22" t="s">
        <v>49</v>
      </c>
      <c r="B69" s="24" t="s">
        <v>84</v>
      </c>
      <c r="C69" s="19">
        <f>C70+C71+C72</f>
        <v>4818.2674999999999</v>
      </c>
      <c r="D69" s="19">
        <f>D70+D71+D72</f>
        <v>4818.2674999999999</v>
      </c>
      <c r="E69" s="20">
        <f t="shared" si="0"/>
        <v>0</v>
      </c>
      <c r="F69" s="21">
        <f t="shared" si="1"/>
        <v>100</v>
      </c>
      <c r="G69" s="16"/>
    </row>
    <row r="70" spans="1:7" ht="17.25" customHeight="1" outlineLevel="3" x14ac:dyDescent="0.2">
      <c r="A70" s="22" t="s">
        <v>10</v>
      </c>
      <c r="B70" s="24"/>
      <c r="C70" s="26">
        <v>0</v>
      </c>
      <c r="D70" s="27">
        <v>0</v>
      </c>
      <c r="E70" s="20">
        <f t="shared" si="0"/>
        <v>0</v>
      </c>
      <c r="F70" s="21">
        <v>0</v>
      </c>
      <c r="G70" s="16"/>
    </row>
    <row r="71" spans="1:7" ht="17.25" customHeight="1" outlineLevel="3" x14ac:dyDescent="0.2">
      <c r="A71" s="22" t="s">
        <v>5</v>
      </c>
      <c r="B71" s="24"/>
      <c r="C71" s="26">
        <v>0</v>
      </c>
      <c r="D71" s="27">
        <v>0</v>
      </c>
      <c r="E71" s="20">
        <f t="shared" si="0"/>
        <v>0</v>
      </c>
      <c r="F71" s="21">
        <v>0</v>
      </c>
      <c r="G71" s="16"/>
    </row>
    <row r="72" spans="1:7" ht="17.25" customHeight="1" outlineLevel="3" x14ac:dyDescent="0.2">
      <c r="A72" s="22" t="s">
        <v>6</v>
      </c>
      <c r="B72" s="24"/>
      <c r="C72" s="28">
        <v>4818.2674999999999</v>
      </c>
      <c r="D72" s="19">
        <v>4818.2674999999999</v>
      </c>
      <c r="E72" s="20">
        <f t="shared" si="0"/>
        <v>0</v>
      </c>
      <c r="F72" s="21">
        <f t="shared" si="1"/>
        <v>100</v>
      </c>
      <c r="G72" s="16"/>
    </row>
    <row r="73" spans="1:7" ht="70.5" customHeight="1" outlineLevel="3" x14ac:dyDescent="0.2">
      <c r="A73" s="22" t="s">
        <v>113</v>
      </c>
      <c r="B73" s="24" t="s">
        <v>85</v>
      </c>
      <c r="C73" s="19">
        <f>C74+C75+C76</f>
        <v>0</v>
      </c>
      <c r="D73" s="19">
        <f>D74+D75+D76</f>
        <v>0</v>
      </c>
      <c r="E73" s="20">
        <f t="shared" si="0"/>
        <v>0</v>
      </c>
      <c r="F73" s="21">
        <v>0</v>
      </c>
      <c r="G73" s="16"/>
    </row>
    <row r="74" spans="1:7" ht="17.25" customHeight="1" outlineLevel="3" x14ac:dyDescent="0.2">
      <c r="A74" s="22" t="s">
        <v>10</v>
      </c>
      <c r="B74" s="24"/>
      <c r="C74" s="28">
        <v>0</v>
      </c>
      <c r="D74" s="19">
        <v>0</v>
      </c>
      <c r="E74" s="20">
        <f t="shared" ref="E74:E137" si="4">C74-D74</f>
        <v>0</v>
      </c>
      <c r="F74" s="21">
        <v>0</v>
      </c>
      <c r="G74" s="16"/>
    </row>
    <row r="75" spans="1:7" ht="17.25" customHeight="1" outlineLevel="3" x14ac:dyDescent="0.2">
      <c r="A75" s="22" t="s">
        <v>5</v>
      </c>
      <c r="B75" s="24"/>
      <c r="C75" s="28">
        <v>0</v>
      </c>
      <c r="D75" s="19">
        <v>0</v>
      </c>
      <c r="E75" s="20">
        <f t="shared" si="4"/>
        <v>0</v>
      </c>
      <c r="F75" s="21">
        <v>0</v>
      </c>
      <c r="G75" s="16"/>
    </row>
    <row r="76" spans="1:7" ht="17.25" customHeight="1" outlineLevel="3" x14ac:dyDescent="0.2">
      <c r="A76" s="22" t="s">
        <v>6</v>
      </c>
      <c r="B76" s="24"/>
      <c r="C76" s="28">
        <v>0</v>
      </c>
      <c r="D76" s="19">
        <v>0</v>
      </c>
      <c r="E76" s="20">
        <f t="shared" si="4"/>
        <v>0</v>
      </c>
      <c r="F76" s="21">
        <v>0</v>
      </c>
      <c r="G76" s="16"/>
    </row>
    <row r="77" spans="1:7" ht="44.25" customHeight="1" outlineLevel="3" x14ac:dyDescent="0.2">
      <c r="A77" s="23" t="s">
        <v>30</v>
      </c>
      <c r="B77" s="24" t="s">
        <v>69</v>
      </c>
      <c r="C77" s="29">
        <f>C78+C79+C80</f>
        <v>86564.673899999994</v>
      </c>
      <c r="D77" s="19">
        <f>D78+D79+D80</f>
        <v>86493.248000000007</v>
      </c>
      <c r="E77" s="20">
        <f t="shared" si="4"/>
        <v>71.425899999999999</v>
      </c>
      <c r="F77" s="21">
        <f t="shared" ref="F77:F140" si="5">D77/C77*100</f>
        <v>99.92</v>
      </c>
      <c r="G77" s="16"/>
    </row>
    <row r="78" spans="1:7" ht="35.25" customHeight="1" outlineLevel="3" x14ac:dyDescent="0.2">
      <c r="A78" s="22" t="s">
        <v>15</v>
      </c>
      <c r="B78" s="24"/>
      <c r="C78" s="26">
        <f t="shared" ref="C78:D80" si="6">C82+C86</f>
        <v>129.88800000000001</v>
      </c>
      <c r="D78" s="26">
        <f t="shared" si="6"/>
        <v>129.88800000000001</v>
      </c>
      <c r="E78" s="20">
        <f t="shared" si="4"/>
        <v>0</v>
      </c>
      <c r="F78" s="21">
        <f t="shared" si="5"/>
        <v>100</v>
      </c>
      <c r="G78" s="16"/>
    </row>
    <row r="79" spans="1:7" ht="16.5" customHeight="1" outlineLevel="3" x14ac:dyDescent="0.2">
      <c r="A79" s="22" t="s">
        <v>5</v>
      </c>
      <c r="B79" s="24"/>
      <c r="C79" s="26">
        <f t="shared" si="6"/>
        <v>1186.7650000000001</v>
      </c>
      <c r="D79" s="26">
        <f t="shared" si="6"/>
        <v>1186.7650000000001</v>
      </c>
      <c r="E79" s="20">
        <f t="shared" si="4"/>
        <v>0</v>
      </c>
      <c r="F79" s="21">
        <f t="shared" si="5"/>
        <v>100</v>
      </c>
      <c r="G79" s="16"/>
    </row>
    <row r="80" spans="1:7" ht="18" customHeight="1" outlineLevel="3" x14ac:dyDescent="0.2">
      <c r="A80" s="22" t="s">
        <v>6</v>
      </c>
      <c r="B80" s="24"/>
      <c r="C80" s="28">
        <f>C84+C88</f>
        <v>85248.020900000003</v>
      </c>
      <c r="D80" s="28">
        <f t="shared" si="6"/>
        <v>85176.595000000001</v>
      </c>
      <c r="E80" s="20">
        <f t="shared" si="4"/>
        <v>71.425899999999999</v>
      </c>
      <c r="F80" s="21">
        <f t="shared" si="5"/>
        <v>99.92</v>
      </c>
      <c r="G80" s="16"/>
    </row>
    <row r="81" spans="1:7" ht="77.25" customHeight="1" outlineLevel="3" x14ac:dyDescent="0.2">
      <c r="A81" s="23" t="s">
        <v>31</v>
      </c>
      <c r="B81" s="24" t="s">
        <v>86</v>
      </c>
      <c r="C81" s="19">
        <f>C82+C83+C84</f>
        <v>1566.5998999999999</v>
      </c>
      <c r="D81" s="19">
        <f>D82+D83+D84</f>
        <v>1566.5998999999999</v>
      </c>
      <c r="E81" s="20">
        <f t="shared" si="4"/>
        <v>0</v>
      </c>
      <c r="F81" s="21">
        <f t="shared" si="5"/>
        <v>100</v>
      </c>
      <c r="G81" s="16"/>
    </row>
    <row r="82" spans="1:7" ht="21" customHeight="1" outlineLevel="3" x14ac:dyDescent="0.2">
      <c r="A82" s="22" t="s">
        <v>10</v>
      </c>
      <c r="B82" s="24"/>
      <c r="C82" s="28">
        <v>129.88800000000001</v>
      </c>
      <c r="D82" s="27">
        <v>129.88800000000001</v>
      </c>
      <c r="E82" s="20">
        <f t="shared" si="4"/>
        <v>0</v>
      </c>
      <c r="F82" s="21">
        <f t="shared" si="5"/>
        <v>100</v>
      </c>
      <c r="G82" s="16"/>
    </row>
    <row r="83" spans="1:7" ht="21" customHeight="1" outlineLevel="3" x14ac:dyDescent="0.2">
      <c r="A83" s="22" t="s">
        <v>5</v>
      </c>
      <c r="B83" s="24"/>
      <c r="C83" s="28">
        <v>17.712</v>
      </c>
      <c r="D83" s="27">
        <v>17.712</v>
      </c>
      <c r="E83" s="20">
        <f t="shared" si="4"/>
        <v>0</v>
      </c>
      <c r="F83" s="21">
        <f t="shared" si="5"/>
        <v>100</v>
      </c>
      <c r="G83" s="16"/>
    </row>
    <row r="84" spans="1:7" ht="21" customHeight="1" outlineLevel="3" x14ac:dyDescent="0.2">
      <c r="A84" s="22" t="s">
        <v>6</v>
      </c>
      <c r="B84" s="24"/>
      <c r="C84" s="28">
        <v>1418.9999</v>
      </c>
      <c r="D84" s="19">
        <v>1418.9999</v>
      </c>
      <c r="E84" s="20">
        <f t="shared" si="4"/>
        <v>0</v>
      </c>
      <c r="F84" s="21">
        <f t="shared" si="5"/>
        <v>100</v>
      </c>
      <c r="G84" s="16"/>
    </row>
    <row r="85" spans="1:7" ht="96.75" customHeight="1" outlineLevel="3" x14ac:dyDescent="0.2">
      <c r="A85" s="38" t="s">
        <v>32</v>
      </c>
      <c r="B85" s="30" t="s">
        <v>87</v>
      </c>
      <c r="C85" s="19">
        <f>C86+C87+C88</f>
        <v>84998.073999999993</v>
      </c>
      <c r="D85" s="19">
        <f>D86+D87+D88</f>
        <v>84926.648100000006</v>
      </c>
      <c r="E85" s="20">
        <f t="shared" si="4"/>
        <v>71.425899999999999</v>
      </c>
      <c r="F85" s="21">
        <f t="shared" si="5"/>
        <v>99.92</v>
      </c>
      <c r="G85" s="49" t="s">
        <v>124</v>
      </c>
    </row>
    <row r="86" spans="1:7" ht="26.25" customHeight="1" outlineLevel="3" x14ac:dyDescent="0.2">
      <c r="A86" s="22" t="s">
        <v>10</v>
      </c>
      <c r="B86" s="30"/>
      <c r="C86" s="39" t="s">
        <v>14</v>
      </c>
      <c r="D86" s="27">
        <v>0</v>
      </c>
      <c r="E86" s="20">
        <f t="shared" si="4"/>
        <v>0</v>
      </c>
      <c r="F86" s="21">
        <v>0</v>
      </c>
      <c r="G86" s="50"/>
    </row>
    <row r="87" spans="1:7" ht="25.5" customHeight="1" outlineLevel="3" x14ac:dyDescent="0.2">
      <c r="A87" s="22" t="s">
        <v>5</v>
      </c>
      <c r="B87" s="30"/>
      <c r="C87" s="39" t="s">
        <v>112</v>
      </c>
      <c r="D87" s="27">
        <v>1169.0530000000001</v>
      </c>
      <c r="E87" s="20">
        <f t="shared" si="4"/>
        <v>0</v>
      </c>
      <c r="F87" s="21">
        <f t="shared" si="5"/>
        <v>100</v>
      </c>
      <c r="G87" s="50"/>
    </row>
    <row r="88" spans="1:7" ht="25.5" customHeight="1" outlineLevel="3" x14ac:dyDescent="0.2">
      <c r="A88" s="22" t="s">
        <v>6</v>
      </c>
      <c r="B88" s="30"/>
      <c r="C88" s="28">
        <v>83829.020999999993</v>
      </c>
      <c r="D88" s="19">
        <v>83757.595100000006</v>
      </c>
      <c r="E88" s="20">
        <f t="shared" si="4"/>
        <v>71.425899999999999</v>
      </c>
      <c r="F88" s="21">
        <f t="shared" si="5"/>
        <v>99.91</v>
      </c>
      <c r="G88" s="51"/>
    </row>
    <row r="89" spans="1:7" ht="73.5" customHeight="1" outlineLevel="3" x14ac:dyDescent="0.2">
      <c r="A89" s="23" t="s">
        <v>33</v>
      </c>
      <c r="B89" s="24" t="s">
        <v>68</v>
      </c>
      <c r="C89" s="28">
        <f>C90+C91+C92+C93</f>
        <v>19126.197779999999</v>
      </c>
      <c r="D89" s="28">
        <f>D90+D91+D92+D93</f>
        <v>19097.971509999999</v>
      </c>
      <c r="E89" s="20">
        <f t="shared" si="4"/>
        <v>28.22627</v>
      </c>
      <c r="F89" s="21">
        <f t="shared" si="5"/>
        <v>99.85</v>
      </c>
      <c r="G89" s="16"/>
    </row>
    <row r="90" spans="1:7" ht="26.25" customHeight="1" outlineLevel="3" x14ac:dyDescent="0.2">
      <c r="A90" s="22" t="s">
        <v>16</v>
      </c>
      <c r="B90" s="24"/>
      <c r="C90" s="28">
        <f>C95+C100</f>
        <v>0</v>
      </c>
      <c r="D90" s="28">
        <f>D95+D100</f>
        <v>0</v>
      </c>
      <c r="E90" s="20">
        <f t="shared" si="4"/>
        <v>0</v>
      </c>
      <c r="F90" s="21">
        <v>0</v>
      </c>
      <c r="G90" s="16"/>
    </row>
    <row r="91" spans="1:7" ht="15.75" customHeight="1" outlineLevel="3" x14ac:dyDescent="0.2">
      <c r="A91" s="22" t="s">
        <v>103</v>
      </c>
      <c r="B91" s="24"/>
      <c r="C91" s="28">
        <f>C110+C101+C106</f>
        <v>854.18664999999999</v>
      </c>
      <c r="D91" s="28">
        <f>D110+D106+D101</f>
        <v>854.18664999999999</v>
      </c>
      <c r="E91" s="20">
        <f t="shared" si="4"/>
        <v>0</v>
      </c>
      <c r="F91" s="21">
        <f t="shared" si="5"/>
        <v>100</v>
      </c>
      <c r="G91" s="16"/>
    </row>
    <row r="92" spans="1:7" ht="15.75" customHeight="1" outlineLevel="3" x14ac:dyDescent="0.2">
      <c r="A92" s="22" t="s">
        <v>5</v>
      </c>
      <c r="B92" s="24"/>
      <c r="C92" s="28">
        <f>C97+C107+C111+C102</f>
        <v>11850.43312</v>
      </c>
      <c r="D92" s="28">
        <f>D97+D107+D111</f>
        <v>11850.43312</v>
      </c>
      <c r="E92" s="20">
        <f t="shared" si="4"/>
        <v>0</v>
      </c>
      <c r="F92" s="21">
        <f t="shared" si="5"/>
        <v>100</v>
      </c>
      <c r="G92" s="16"/>
    </row>
    <row r="93" spans="1:7" ht="15.75" customHeight="1" outlineLevel="3" x14ac:dyDescent="0.2">
      <c r="A93" s="22" t="s">
        <v>6</v>
      </c>
      <c r="B93" s="24"/>
      <c r="C93" s="28">
        <f>C98+C108+C112+C103</f>
        <v>6421.5780100000002</v>
      </c>
      <c r="D93" s="28">
        <f>D98+D108+D112+D103</f>
        <v>6393.3517400000001</v>
      </c>
      <c r="E93" s="20">
        <f t="shared" si="4"/>
        <v>28.22627</v>
      </c>
      <c r="F93" s="21">
        <f t="shared" si="5"/>
        <v>99.56</v>
      </c>
      <c r="G93" s="16"/>
    </row>
    <row r="94" spans="1:7" ht="57" customHeight="1" outlineLevel="3" x14ac:dyDescent="0.2">
      <c r="A94" s="23" t="s">
        <v>50</v>
      </c>
      <c r="B94" s="24" t="s">
        <v>88</v>
      </c>
      <c r="C94" s="28">
        <f>C95+C97+C98</f>
        <v>2891.6363500000002</v>
      </c>
      <c r="D94" s="19">
        <f>D95+D97+D98</f>
        <v>2863.4100800000001</v>
      </c>
      <c r="E94" s="20">
        <f t="shared" si="4"/>
        <v>28.22627</v>
      </c>
      <c r="F94" s="21">
        <f t="shared" si="5"/>
        <v>99.02</v>
      </c>
      <c r="G94" s="49" t="s">
        <v>130</v>
      </c>
    </row>
    <row r="95" spans="1:7" ht="12.75" outlineLevel="3" x14ac:dyDescent="0.2">
      <c r="A95" s="22" t="s">
        <v>13</v>
      </c>
      <c r="B95" s="24"/>
      <c r="C95" s="28">
        <v>0</v>
      </c>
      <c r="D95" s="19">
        <v>0</v>
      </c>
      <c r="E95" s="20">
        <f t="shared" si="4"/>
        <v>0</v>
      </c>
      <c r="F95" s="21">
        <v>0</v>
      </c>
      <c r="G95" s="50"/>
    </row>
    <row r="96" spans="1:7" ht="12.75" outlineLevel="3" x14ac:dyDescent="0.2">
      <c r="A96" s="22" t="s">
        <v>103</v>
      </c>
      <c r="B96" s="24"/>
      <c r="C96" s="28">
        <v>0</v>
      </c>
      <c r="D96" s="19">
        <v>0</v>
      </c>
      <c r="E96" s="20">
        <f t="shared" si="4"/>
        <v>0</v>
      </c>
      <c r="F96" s="21">
        <v>0</v>
      </c>
      <c r="G96" s="50"/>
    </row>
    <row r="97" spans="1:7" ht="12.75" outlineLevel="3" x14ac:dyDescent="0.2">
      <c r="A97" s="22" t="s">
        <v>5</v>
      </c>
      <c r="B97" s="24"/>
      <c r="C97" s="28">
        <v>0</v>
      </c>
      <c r="D97" s="19">
        <v>0</v>
      </c>
      <c r="E97" s="20">
        <f t="shared" si="4"/>
        <v>0</v>
      </c>
      <c r="F97" s="21">
        <v>0</v>
      </c>
      <c r="G97" s="50"/>
    </row>
    <row r="98" spans="1:7" ht="12.75" outlineLevel="3" x14ac:dyDescent="0.2">
      <c r="A98" s="22" t="s">
        <v>6</v>
      </c>
      <c r="B98" s="24"/>
      <c r="C98" s="28">
        <v>2891.6363500000002</v>
      </c>
      <c r="D98" s="19">
        <v>2863.4100800000001</v>
      </c>
      <c r="E98" s="20">
        <f t="shared" si="4"/>
        <v>28.22627</v>
      </c>
      <c r="F98" s="21">
        <f t="shared" si="5"/>
        <v>99.02</v>
      </c>
      <c r="G98" s="51"/>
    </row>
    <row r="99" spans="1:7" ht="51" outlineLevel="3" x14ac:dyDescent="0.2">
      <c r="A99" s="22" t="s">
        <v>51</v>
      </c>
      <c r="B99" s="24" t="s">
        <v>89</v>
      </c>
      <c r="C99" s="28">
        <f>C101+C102+C103+C100</f>
        <v>0</v>
      </c>
      <c r="D99" s="19">
        <f>D101+D102+D103+D100</f>
        <v>0</v>
      </c>
      <c r="E99" s="20">
        <f t="shared" si="4"/>
        <v>0</v>
      </c>
      <c r="F99" s="21">
        <v>0</v>
      </c>
      <c r="G99" s="16"/>
    </row>
    <row r="100" spans="1:7" ht="12.75" outlineLevel="3" x14ac:dyDescent="0.2">
      <c r="A100" s="22" t="s">
        <v>13</v>
      </c>
      <c r="B100" s="24"/>
      <c r="C100" s="28">
        <v>0</v>
      </c>
      <c r="D100" s="19">
        <v>0</v>
      </c>
      <c r="E100" s="20">
        <f t="shared" si="4"/>
        <v>0</v>
      </c>
      <c r="F100" s="21">
        <v>0</v>
      </c>
      <c r="G100" s="16"/>
    </row>
    <row r="101" spans="1:7" ht="12.75" outlineLevel="3" x14ac:dyDescent="0.2">
      <c r="A101" s="22" t="s">
        <v>103</v>
      </c>
      <c r="B101" s="24"/>
      <c r="C101" s="28">
        <v>0</v>
      </c>
      <c r="D101" s="19">
        <v>0</v>
      </c>
      <c r="E101" s="20">
        <f t="shared" si="4"/>
        <v>0</v>
      </c>
      <c r="F101" s="21">
        <v>0</v>
      </c>
      <c r="G101" s="16"/>
    </row>
    <row r="102" spans="1:7" ht="12.75" outlineLevel="3" x14ac:dyDescent="0.2">
      <c r="A102" s="22" t="s">
        <v>5</v>
      </c>
      <c r="B102" s="24"/>
      <c r="C102" s="28">
        <v>0</v>
      </c>
      <c r="D102" s="19">
        <v>0</v>
      </c>
      <c r="E102" s="20">
        <f t="shared" si="4"/>
        <v>0</v>
      </c>
      <c r="F102" s="21">
        <v>0</v>
      </c>
      <c r="G102" s="16"/>
    </row>
    <row r="103" spans="1:7" ht="12.75" outlineLevel="3" x14ac:dyDescent="0.2">
      <c r="A103" s="22" t="s">
        <v>6</v>
      </c>
      <c r="B103" s="24"/>
      <c r="C103" s="28">
        <v>0</v>
      </c>
      <c r="D103" s="19">
        <v>0</v>
      </c>
      <c r="E103" s="20">
        <f t="shared" si="4"/>
        <v>0</v>
      </c>
      <c r="F103" s="21">
        <v>0</v>
      </c>
      <c r="G103" s="16"/>
    </row>
    <row r="104" spans="1:7" ht="44.25" customHeight="1" outlineLevel="3" x14ac:dyDescent="0.2">
      <c r="A104" s="23" t="s">
        <v>52</v>
      </c>
      <c r="B104" s="24" t="s">
        <v>90</v>
      </c>
      <c r="C104" s="28">
        <f>C106+C107+C108</f>
        <v>2395.5749999999998</v>
      </c>
      <c r="D104" s="28">
        <f>D106+D107+D108</f>
        <v>2395.5749999999998</v>
      </c>
      <c r="E104" s="20">
        <f t="shared" si="4"/>
        <v>0</v>
      </c>
      <c r="F104" s="21">
        <f t="shared" si="5"/>
        <v>100</v>
      </c>
      <c r="G104" s="16"/>
    </row>
    <row r="105" spans="1:7" ht="15" hidden="1" customHeight="1" outlineLevel="3" x14ac:dyDescent="0.2">
      <c r="A105" s="23"/>
      <c r="B105" s="24"/>
      <c r="C105" s="40"/>
      <c r="D105" s="19"/>
      <c r="E105" s="20">
        <f t="shared" si="4"/>
        <v>0</v>
      </c>
      <c r="F105" s="21" t="e">
        <f t="shared" si="5"/>
        <v>#DIV/0!</v>
      </c>
      <c r="G105" s="16"/>
    </row>
    <row r="106" spans="1:7" ht="12.75" outlineLevel="3" x14ac:dyDescent="0.2">
      <c r="A106" s="22" t="s">
        <v>103</v>
      </c>
      <c r="B106" s="24"/>
      <c r="C106" s="28">
        <v>854.18664999999999</v>
      </c>
      <c r="D106" s="19">
        <v>854.18664999999999</v>
      </c>
      <c r="E106" s="20">
        <f t="shared" si="4"/>
        <v>0</v>
      </c>
      <c r="F106" s="21">
        <f t="shared" si="5"/>
        <v>100</v>
      </c>
      <c r="G106" s="16"/>
    </row>
    <row r="107" spans="1:7" ht="12.75" outlineLevel="3" x14ac:dyDescent="0.2">
      <c r="A107" s="22" t="s">
        <v>5</v>
      </c>
      <c r="B107" s="24"/>
      <c r="C107" s="28">
        <v>891.38834999999995</v>
      </c>
      <c r="D107" s="19">
        <v>891.38834999999995</v>
      </c>
      <c r="E107" s="20">
        <f t="shared" si="4"/>
        <v>0</v>
      </c>
      <c r="F107" s="21">
        <f t="shared" si="5"/>
        <v>100</v>
      </c>
      <c r="G107" s="16"/>
    </row>
    <row r="108" spans="1:7" ht="12.75" outlineLevel="3" x14ac:dyDescent="0.2">
      <c r="A108" s="22" t="s">
        <v>6</v>
      </c>
      <c r="B108" s="24"/>
      <c r="C108" s="28">
        <v>650</v>
      </c>
      <c r="D108" s="19">
        <v>650</v>
      </c>
      <c r="E108" s="20">
        <f t="shared" si="4"/>
        <v>0</v>
      </c>
      <c r="F108" s="21">
        <f t="shared" si="5"/>
        <v>100</v>
      </c>
      <c r="G108" s="16"/>
    </row>
    <row r="109" spans="1:7" ht="90" customHeight="1" outlineLevel="3" x14ac:dyDescent="0.2">
      <c r="A109" s="23" t="s">
        <v>108</v>
      </c>
      <c r="B109" s="24" t="s">
        <v>91</v>
      </c>
      <c r="C109" s="28">
        <f>C110+C111+C112</f>
        <v>13838.986430000001</v>
      </c>
      <c r="D109" s="19">
        <f>D110+D111+D112</f>
        <v>13838.986430000001</v>
      </c>
      <c r="E109" s="20">
        <f t="shared" si="4"/>
        <v>0</v>
      </c>
      <c r="F109" s="21">
        <f t="shared" si="5"/>
        <v>100</v>
      </c>
      <c r="G109" s="16"/>
    </row>
    <row r="110" spans="1:7" ht="12.75" outlineLevel="3" x14ac:dyDescent="0.2">
      <c r="A110" s="22" t="s">
        <v>10</v>
      </c>
      <c r="B110" s="24"/>
      <c r="C110" s="26">
        <v>0</v>
      </c>
      <c r="D110" s="27">
        <v>0</v>
      </c>
      <c r="E110" s="20">
        <f t="shared" si="4"/>
        <v>0</v>
      </c>
      <c r="F110" s="21">
        <v>0</v>
      </c>
      <c r="G110" s="16"/>
    </row>
    <row r="111" spans="1:7" ht="12.75" outlineLevel="3" x14ac:dyDescent="0.2">
      <c r="A111" s="22" t="s">
        <v>5</v>
      </c>
      <c r="B111" s="24"/>
      <c r="C111" s="28">
        <v>10959.04477</v>
      </c>
      <c r="D111" s="19">
        <v>10959.04477</v>
      </c>
      <c r="E111" s="20">
        <f t="shared" si="4"/>
        <v>0</v>
      </c>
      <c r="F111" s="21">
        <f t="shared" si="5"/>
        <v>100</v>
      </c>
      <c r="G111" s="16"/>
    </row>
    <row r="112" spans="1:7" ht="12.75" outlineLevel="3" x14ac:dyDescent="0.2">
      <c r="A112" s="22" t="s">
        <v>6</v>
      </c>
      <c r="B112" s="24"/>
      <c r="C112" s="28">
        <v>2879.94166</v>
      </c>
      <c r="D112" s="19">
        <v>2879.94166</v>
      </c>
      <c r="E112" s="20">
        <f t="shared" si="4"/>
        <v>0</v>
      </c>
      <c r="F112" s="21">
        <f t="shared" si="5"/>
        <v>100</v>
      </c>
      <c r="G112" s="16"/>
    </row>
    <row r="113" spans="1:7" ht="43.5" customHeight="1" outlineLevel="3" x14ac:dyDescent="0.2">
      <c r="A113" s="38" t="s">
        <v>53</v>
      </c>
      <c r="B113" s="30" t="s">
        <v>67</v>
      </c>
      <c r="C113" s="28">
        <f>C114+C115+C116</f>
        <v>21420.921300000002</v>
      </c>
      <c r="D113" s="28">
        <f>D114+D115+D116</f>
        <v>20860.034729999999</v>
      </c>
      <c r="E113" s="31">
        <f t="shared" si="4"/>
        <v>560.88657000000001</v>
      </c>
      <c r="F113" s="32">
        <f t="shared" si="5"/>
        <v>97.38</v>
      </c>
      <c r="G113" s="16"/>
    </row>
    <row r="114" spans="1:7" ht="35.25" customHeight="1" outlineLevel="3" x14ac:dyDescent="0.2">
      <c r="A114" s="22" t="s">
        <v>15</v>
      </c>
      <c r="B114" s="24"/>
      <c r="C114" s="26">
        <f>C118+C122+C126+C130</f>
        <v>0</v>
      </c>
      <c r="D114" s="26">
        <f>D1108</f>
        <v>0</v>
      </c>
      <c r="E114" s="20">
        <f t="shared" si="4"/>
        <v>0</v>
      </c>
      <c r="F114" s="21">
        <v>0</v>
      </c>
      <c r="G114" s="16"/>
    </row>
    <row r="115" spans="1:7" ht="21" customHeight="1" outlineLevel="3" x14ac:dyDescent="0.2">
      <c r="A115" s="22" t="s">
        <v>5</v>
      </c>
      <c r="B115" s="24"/>
      <c r="C115" s="26">
        <f>C119+C123+C131+C127</f>
        <v>0</v>
      </c>
      <c r="D115" s="26">
        <f>D119+D123+D131</f>
        <v>0</v>
      </c>
      <c r="E115" s="20">
        <f t="shared" si="4"/>
        <v>0</v>
      </c>
      <c r="F115" s="21">
        <v>0</v>
      </c>
      <c r="G115" s="16"/>
    </row>
    <row r="116" spans="1:7" ht="20.25" customHeight="1" outlineLevel="3" x14ac:dyDescent="0.2">
      <c r="A116" s="22" t="s">
        <v>6</v>
      </c>
      <c r="B116" s="24"/>
      <c r="C116" s="28">
        <f>C120+C124+C132+C128</f>
        <v>21420.921300000002</v>
      </c>
      <c r="D116" s="28">
        <f>D120+D124+D132+D128</f>
        <v>20860.034729999999</v>
      </c>
      <c r="E116" s="20">
        <f t="shared" si="4"/>
        <v>560.88657000000001</v>
      </c>
      <c r="F116" s="21">
        <f t="shared" si="5"/>
        <v>97.38</v>
      </c>
      <c r="G116" s="16"/>
    </row>
    <row r="117" spans="1:7" ht="74.25" customHeight="1" outlineLevel="3" x14ac:dyDescent="0.2">
      <c r="A117" s="23" t="s">
        <v>2</v>
      </c>
      <c r="B117" s="24" t="s">
        <v>92</v>
      </c>
      <c r="C117" s="28">
        <f>C118+C119+C120</f>
        <v>705.28</v>
      </c>
      <c r="D117" s="19">
        <f>D118+D119+D120</f>
        <v>705.27647000000002</v>
      </c>
      <c r="E117" s="20">
        <f t="shared" si="4"/>
        <v>3.5300000000000002E-3</v>
      </c>
      <c r="F117" s="21">
        <f t="shared" si="5"/>
        <v>100</v>
      </c>
      <c r="G117" s="16"/>
    </row>
    <row r="118" spans="1:7" ht="19.5" customHeight="1" outlineLevel="3" x14ac:dyDescent="0.2">
      <c r="A118" s="22" t="s">
        <v>10</v>
      </c>
      <c r="B118" s="24"/>
      <c r="C118" s="26" t="s">
        <v>14</v>
      </c>
      <c r="D118" s="27">
        <v>0</v>
      </c>
      <c r="E118" s="20">
        <f t="shared" si="4"/>
        <v>0</v>
      </c>
      <c r="F118" s="21">
        <v>0</v>
      </c>
      <c r="G118" s="16"/>
    </row>
    <row r="119" spans="1:7" ht="19.5" customHeight="1" outlineLevel="3" x14ac:dyDescent="0.2">
      <c r="A119" s="22" t="s">
        <v>5</v>
      </c>
      <c r="B119" s="24"/>
      <c r="C119" s="26" t="s">
        <v>14</v>
      </c>
      <c r="D119" s="27">
        <v>0</v>
      </c>
      <c r="E119" s="20">
        <f t="shared" si="4"/>
        <v>0</v>
      </c>
      <c r="F119" s="21">
        <v>0</v>
      </c>
      <c r="G119" s="16"/>
    </row>
    <row r="120" spans="1:7" ht="19.5" customHeight="1" outlineLevel="3" x14ac:dyDescent="0.2">
      <c r="A120" s="22" t="s">
        <v>6</v>
      </c>
      <c r="B120" s="24"/>
      <c r="C120" s="28">
        <v>705.28</v>
      </c>
      <c r="D120" s="19">
        <v>705.27647000000002</v>
      </c>
      <c r="E120" s="20">
        <f t="shared" si="4"/>
        <v>3.5300000000000002E-3</v>
      </c>
      <c r="F120" s="21">
        <f t="shared" si="5"/>
        <v>100</v>
      </c>
      <c r="G120" s="16"/>
    </row>
    <row r="121" spans="1:7" ht="30.75" customHeight="1" outlineLevel="3" x14ac:dyDescent="0.2">
      <c r="A121" s="33" t="s">
        <v>8</v>
      </c>
      <c r="B121" s="30" t="s">
        <v>93</v>
      </c>
      <c r="C121" s="28">
        <f>C122+C123+C124</f>
        <v>5148.4492799999998</v>
      </c>
      <c r="D121" s="19">
        <f>D122+D123+D124</f>
        <v>4802.4749899999997</v>
      </c>
      <c r="E121" s="31">
        <f t="shared" si="4"/>
        <v>345.97429</v>
      </c>
      <c r="F121" s="32">
        <f t="shared" si="5"/>
        <v>93.28</v>
      </c>
      <c r="G121" s="52" t="s">
        <v>125</v>
      </c>
    </row>
    <row r="122" spans="1:7" ht="16.5" customHeight="1" outlineLevel="3" x14ac:dyDescent="0.2">
      <c r="A122" s="22" t="s">
        <v>10</v>
      </c>
      <c r="B122" s="24"/>
      <c r="C122" s="26">
        <v>0</v>
      </c>
      <c r="D122" s="27">
        <v>0</v>
      </c>
      <c r="E122" s="20">
        <f t="shared" si="4"/>
        <v>0</v>
      </c>
      <c r="F122" s="21">
        <v>0</v>
      </c>
      <c r="G122" s="53"/>
    </row>
    <row r="123" spans="1:7" ht="16.5" customHeight="1" outlineLevel="3" x14ac:dyDescent="0.2">
      <c r="A123" s="22" t="s">
        <v>5</v>
      </c>
      <c r="B123" s="24"/>
      <c r="C123" s="26">
        <v>0</v>
      </c>
      <c r="D123" s="27">
        <v>0</v>
      </c>
      <c r="E123" s="20">
        <f t="shared" si="4"/>
        <v>0</v>
      </c>
      <c r="F123" s="21">
        <v>0</v>
      </c>
      <c r="G123" s="53"/>
    </row>
    <row r="124" spans="1:7" ht="16.5" customHeight="1" outlineLevel="3" x14ac:dyDescent="0.2">
      <c r="A124" s="22" t="s">
        <v>6</v>
      </c>
      <c r="B124" s="24"/>
      <c r="C124" s="28">
        <v>5148.4492799999998</v>
      </c>
      <c r="D124" s="19">
        <v>4802.4749899999997</v>
      </c>
      <c r="E124" s="20">
        <f t="shared" si="4"/>
        <v>345.97429</v>
      </c>
      <c r="F124" s="21">
        <f t="shared" si="5"/>
        <v>93.28</v>
      </c>
      <c r="G124" s="54"/>
    </row>
    <row r="125" spans="1:7" ht="48" customHeight="1" outlineLevel="3" x14ac:dyDescent="0.2">
      <c r="A125" s="22" t="s">
        <v>54</v>
      </c>
      <c r="B125" s="24" t="s">
        <v>57</v>
      </c>
      <c r="C125" s="28">
        <f>C126+C127+C128</f>
        <v>1229.41902</v>
      </c>
      <c r="D125" s="19">
        <f>D126+D127+D128</f>
        <v>1219.71902</v>
      </c>
      <c r="E125" s="20">
        <f t="shared" si="4"/>
        <v>9.6999999999999993</v>
      </c>
      <c r="F125" s="21">
        <f t="shared" si="5"/>
        <v>99.21</v>
      </c>
      <c r="G125" s="52" t="s">
        <v>126</v>
      </c>
    </row>
    <row r="126" spans="1:7" ht="16.5" customHeight="1" outlineLevel="3" x14ac:dyDescent="0.2">
      <c r="A126" s="22" t="s">
        <v>10</v>
      </c>
      <c r="B126" s="24"/>
      <c r="C126" s="28">
        <v>0</v>
      </c>
      <c r="D126" s="19">
        <v>0</v>
      </c>
      <c r="E126" s="20">
        <f t="shared" si="4"/>
        <v>0</v>
      </c>
      <c r="F126" s="21">
        <v>0</v>
      </c>
      <c r="G126" s="53"/>
    </row>
    <row r="127" spans="1:7" ht="16.5" customHeight="1" outlineLevel="3" x14ac:dyDescent="0.2">
      <c r="A127" s="22" t="s">
        <v>5</v>
      </c>
      <c r="B127" s="24"/>
      <c r="C127" s="28">
        <v>0</v>
      </c>
      <c r="D127" s="19">
        <v>0</v>
      </c>
      <c r="E127" s="20">
        <f t="shared" si="4"/>
        <v>0</v>
      </c>
      <c r="F127" s="21">
        <v>0</v>
      </c>
      <c r="G127" s="53"/>
    </row>
    <row r="128" spans="1:7" ht="16.5" customHeight="1" outlineLevel="3" x14ac:dyDescent="0.2">
      <c r="A128" s="22" t="s">
        <v>6</v>
      </c>
      <c r="B128" s="24"/>
      <c r="C128" s="28">
        <v>1229.41902</v>
      </c>
      <c r="D128" s="19">
        <v>1219.71902</v>
      </c>
      <c r="E128" s="20">
        <f t="shared" si="4"/>
        <v>9.6999999999999993</v>
      </c>
      <c r="F128" s="21">
        <f t="shared" si="5"/>
        <v>99.21</v>
      </c>
      <c r="G128" s="54"/>
    </row>
    <row r="129" spans="1:7" ht="60" customHeight="1" outlineLevel="3" x14ac:dyDescent="0.2">
      <c r="A129" s="25" t="s">
        <v>55</v>
      </c>
      <c r="B129" s="24" t="s">
        <v>56</v>
      </c>
      <c r="C129" s="28">
        <f>C130+C131+C132</f>
        <v>14337.772999999999</v>
      </c>
      <c r="D129" s="19">
        <f>D130+D131+D132</f>
        <v>14132.564249999999</v>
      </c>
      <c r="E129" s="20">
        <f t="shared" si="4"/>
        <v>205.20875000000001</v>
      </c>
      <c r="F129" s="21">
        <f t="shared" si="5"/>
        <v>98.57</v>
      </c>
      <c r="G129" s="55" t="s">
        <v>139</v>
      </c>
    </row>
    <row r="130" spans="1:7" ht="26.25" customHeight="1" outlineLevel="3" x14ac:dyDescent="0.2">
      <c r="A130" s="22" t="s">
        <v>10</v>
      </c>
      <c r="B130" s="24"/>
      <c r="C130" s="26">
        <v>0</v>
      </c>
      <c r="D130" s="27">
        <v>0</v>
      </c>
      <c r="E130" s="20">
        <f t="shared" si="4"/>
        <v>0</v>
      </c>
      <c r="F130" s="21">
        <v>0</v>
      </c>
      <c r="G130" s="53"/>
    </row>
    <row r="131" spans="1:7" ht="24.75" customHeight="1" outlineLevel="3" x14ac:dyDescent="0.2">
      <c r="A131" s="22" t="s">
        <v>5</v>
      </c>
      <c r="B131" s="24"/>
      <c r="C131" s="26">
        <v>0</v>
      </c>
      <c r="D131" s="27">
        <v>0</v>
      </c>
      <c r="E131" s="20">
        <f t="shared" si="4"/>
        <v>0</v>
      </c>
      <c r="F131" s="21">
        <v>0</v>
      </c>
      <c r="G131" s="53"/>
    </row>
    <row r="132" spans="1:7" ht="23.25" customHeight="1" outlineLevel="3" x14ac:dyDescent="0.2">
      <c r="A132" s="22" t="s">
        <v>6</v>
      </c>
      <c r="B132" s="24"/>
      <c r="C132" s="28">
        <v>14337.772999999999</v>
      </c>
      <c r="D132" s="19">
        <v>14132.564249999999</v>
      </c>
      <c r="E132" s="20">
        <f t="shared" si="4"/>
        <v>205.20875000000001</v>
      </c>
      <c r="F132" s="21">
        <f t="shared" si="5"/>
        <v>98.57</v>
      </c>
      <c r="G132" s="54"/>
    </row>
    <row r="133" spans="1:7" ht="58.5" customHeight="1" outlineLevel="3" x14ac:dyDescent="0.2">
      <c r="A133" s="23" t="s">
        <v>34</v>
      </c>
      <c r="B133" s="24" t="s">
        <v>66</v>
      </c>
      <c r="C133" s="28">
        <f>C134+C135+C136</f>
        <v>85066.841279999993</v>
      </c>
      <c r="D133" s="28">
        <f>D134+D135+D136</f>
        <v>84728.503880000004</v>
      </c>
      <c r="E133" s="20">
        <f t="shared" si="4"/>
        <v>338.3374</v>
      </c>
      <c r="F133" s="21">
        <f t="shared" si="5"/>
        <v>99.6</v>
      </c>
      <c r="G133" s="16"/>
    </row>
    <row r="134" spans="1:7" ht="29.25" customHeight="1" outlineLevel="3" x14ac:dyDescent="0.2">
      <c r="A134" s="22" t="s">
        <v>15</v>
      </c>
      <c r="B134" s="24"/>
      <c r="C134" s="26">
        <f>C138+C150+C142</f>
        <v>0</v>
      </c>
      <c r="D134" s="28">
        <f>D138+D150+D142</f>
        <v>0</v>
      </c>
      <c r="E134" s="20">
        <f t="shared" si="4"/>
        <v>0</v>
      </c>
      <c r="F134" s="21">
        <v>0</v>
      </c>
      <c r="G134" s="16"/>
    </row>
    <row r="135" spans="1:7" ht="18" customHeight="1" outlineLevel="3" x14ac:dyDescent="0.2">
      <c r="A135" s="22" t="s">
        <v>5</v>
      </c>
      <c r="B135" s="24"/>
      <c r="C135" s="26">
        <f>C139+C151+C143</f>
        <v>0</v>
      </c>
      <c r="D135" s="26">
        <f>D139+D151</f>
        <v>0</v>
      </c>
      <c r="E135" s="20">
        <f t="shared" si="4"/>
        <v>0</v>
      </c>
      <c r="F135" s="21">
        <v>0</v>
      </c>
      <c r="G135" s="16"/>
    </row>
    <row r="136" spans="1:7" ht="18" customHeight="1" outlineLevel="3" x14ac:dyDescent="0.2">
      <c r="A136" s="22" t="s">
        <v>6</v>
      </c>
      <c r="B136" s="24"/>
      <c r="C136" s="28">
        <f>C140+C152+C148+C144</f>
        <v>85066.841279999993</v>
      </c>
      <c r="D136" s="28">
        <f>D140+D152+D148+D144</f>
        <v>84728.503880000004</v>
      </c>
      <c r="E136" s="20">
        <f t="shared" si="4"/>
        <v>338.3374</v>
      </c>
      <c r="F136" s="21">
        <f t="shared" si="5"/>
        <v>99.6</v>
      </c>
      <c r="G136" s="16"/>
    </row>
    <row r="137" spans="1:7" ht="51" outlineLevel="3" x14ac:dyDescent="0.2">
      <c r="A137" s="23" t="s">
        <v>3</v>
      </c>
      <c r="B137" s="24" t="s">
        <v>94</v>
      </c>
      <c r="C137" s="28">
        <f>C138+C139+C140</f>
        <v>1038.0082</v>
      </c>
      <c r="D137" s="19">
        <f>D138+D139+D140</f>
        <v>1037.8722</v>
      </c>
      <c r="E137" s="20">
        <f t="shared" si="4"/>
        <v>0.13600000000000001</v>
      </c>
      <c r="F137" s="21">
        <f t="shared" si="5"/>
        <v>99.99</v>
      </c>
      <c r="G137" s="52" t="s">
        <v>127</v>
      </c>
    </row>
    <row r="138" spans="1:7" ht="18.75" customHeight="1" outlineLevel="3" x14ac:dyDescent="0.2">
      <c r="A138" s="22" t="s">
        <v>10</v>
      </c>
      <c r="B138" s="24"/>
      <c r="C138" s="28">
        <v>0</v>
      </c>
      <c r="D138" s="19">
        <v>0</v>
      </c>
      <c r="E138" s="20">
        <f t="shared" ref="E138:E201" si="7">C138-D138</f>
        <v>0</v>
      </c>
      <c r="F138" s="21">
        <v>0</v>
      </c>
      <c r="G138" s="53"/>
    </row>
    <row r="139" spans="1:7" ht="18.75" customHeight="1" outlineLevel="3" x14ac:dyDescent="0.2">
      <c r="A139" s="22" t="s">
        <v>5</v>
      </c>
      <c r="B139" s="24"/>
      <c r="C139" s="28">
        <v>0</v>
      </c>
      <c r="D139" s="19">
        <v>0</v>
      </c>
      <c r="E139" s="20">
        <f t="shared" si="7"/>
        <v>0</v>
      </c>
      <c r="F139" s="21">
        <v>0</v>
      </c>
      <c r="G139" s="53"/>
    </row>
    <row r="140" spans="1:7" ht="18.75" customHeight="1" outlineLevel="3" x14ac:dyDescent="0.2">
      <c r="A140" s="22" t="s">
        <v>6</v>
      </c>
      <c r="B140" s="24"/>
      <c r="C140" s="28">
        <v>1038.0082</v>
      </c>
      <c r="D140" s="19">
        <v>1037.8722</v>
      </c>
      <c r="E140" s="20">
        <f t="shared" si="7"/>
        <v>0.13600000000000001</v>
      </c>
      <c r="F140" s="21">
        <f t="shared" si="5"/>
        <v>99.99</v>
      </c>
      <c r="G140" s="54"/>
    </row>
    <row r="141" spans="1:7" ht="50.25" customHeight="1" outlineLevel="3" x14ac:dyDescent="0.2">
      <c r="A141" s="22" t="s">
        <v>48</v>
      </c>
      <c r="B141" s="24" t="s">
        <v>95</v>
      </c>
      <c r="C141" s="28">
        <f>C142+C143+C144</f>
        <v>0</v>
      </c>
      <c r="D141" s="19">
        <f>D142+D143+D144</f>
        <v>0</v>
      </c>
      <c r="E141" s="20">
        <f t="shared" si="7"/>
        <v>0</v>
      </c>
      <c r="F141" s="21">
        <v>0</v>
      </c>
      <c r="G141" s="16"/>
    </row>
    <row r="142" spans="1:7" ht="18.75" customHeight="1" outlineLevel="3" x14ac:dyDescent="0.2">
      <c r="A142" s="22" t="s">
        <v>10</v>
      </c>
      <c r="B142" s="24"/>
      <c r="C142" s="28">
        <v>0</v>
      </c>
      <c r="D142" s="19">
        <v>0</v>
      </c>
      <c r="E142" s="20">
        <f t="shared" si="7"/>
        <v>0</v>
      </c>
      <c r="F142" s="21">
        <v>0</v>
      </c>
      <c r="G142" s="16"/>
    </row>
    <row r="143" spans="1:7" ht="18.75" customHeight="1" outlineLevel="3" x14ac:dyDescent="0.2">
      <c r="A143" s="22" t="s">
        <v>5</v>
      </c>
      <c r="B143" s="24"/>
      <c r="C143" s="28">
        <v>0</v>
      </c>
      <c r="D143" s="19">
        <v>0</v>
      </c>
      <c r="E143" s="20">
        <f t="shared" si="7"/>
        <v>0</v>
      </c>
      <c r="F143" s="21">
        <v>0</v>
      </c>
      <c r="G143" s="16"/>
    </row>
    <row r="144" spans="1:7" ht="18.75" customHeight="1" outlineLevel="3" x14ac:dyDescent="0.2">
      <c r="A144" s="22" t="s">
        <v>6</v>
      </c>
      <c r="B144" s="24"/>
      <c r="C144" s="28">
        <v>0</v>
      </c>
      <c r="D144" s="19">
        <v>0</v>
      </c>
      <c r="E144" s="20">
        <f t="shared" si="7"/>
        <v>0</v>
      </c>
      <c r="F144" s="21">
        <v>0</v>
      </c>
      <c r="G144" s="16"/>
    </row>
    <row r="145" spans="1:7" ht="64.5" customHeight="1" outlineLevel="3" x14ac:dyDescent="0.2">
      <c r="A145" s="22" t="s">
        <v>35</v>
      </c>
      <c r="B145" s="24" t="s">
        <v>96</v>
      </c>
      <c r="C145" s="29">
        <f>C146+C147+C148</f>
        <v>42.5</v>
      </c>
      <c r="D145" s="29">
        <f>D146+D147+D148</f>
        <v>42.5</v>
      </c>
      <c r="E145" s="20">
        <f t="shared" si="7"/>
        <v>0</v>
      </c>
      <c r="F145" s="21">
        <f t="shared" ref="F145:F189" si="8">D145/C145*100</f>
        <v>100</v>
      </c>
      <c r="G145" s="16"/>
    </row>
    <row r="146" spans="1:7" ht="18.75" customHeight="1" outlineLevel="3" x14ac:dyDescent="0.2">
      <c r="A146" s="22" t="s">
        <v>10</v>
      </c>
      <c r="B146" s="24"/>
      <c r="C146" s="28">
        <v>0</v>
      </c>
      <c r="D146" s="19">
        <v>0</v>
      </c>
      <c r="E146" s="20">
        <f t="shared" si="7"/>
        <v>0</v>
      </c>
      <c r="F146" s="21">
        <v>0</v>
      </c>
      <c r="G146" s="16"/>
    </row>
    <row r="147" spans="1:7" ht="18.75" customHeight="1" outlineLevel="3" x14ac:dyDescent="0.2">
      <c r="A147" s="22" t="s">
        <v>5</v>
      </c>
      <c r="B147" s="24"/>
      <c r="C147" s="28">
        <v>0</v>
      </c>
      <c r="D147" s="19">
        <v>0</v>
      </c>
      <c r="E147" s="20">
        <f t="shared" si="7"/>
        <v>0</v>
      </c>
      <c r="F147" s="21">
        <v>0</v>
      </c>
      <c r="G147" s="16"/>
    </row>
    <row r="148" spans="1:7" ht="18.75" customHeight="1" outlineLevel="3" x14ac:dyDescent="0.2">
      <c r="A148" s="22" t="s">
        <v>6</v>
      </c>
      <c r="B148" s="24"/>
      <c r="C148" s="28">
        <v>42.5</v>
      </c>
      <c r="D148" s="19">
        <v>42.5</v>
      </c>
      <c r="E148" s="20">
        <f t="shared" si="7"/>
        <v>0</v>
      </c>
      <c r="F148" s="21">
        <f t="shared" si="8"/>
        <v>100</v>
      </c>
      <c r="G148" s="16"/>
    </row>
    <row r="149" spans="1:7" ht="108.75" customHeight="1" outlineLevel="3" x14ac:dyDescent="0.2">
      <c r="A149" s="25" t="s">
        <v>36</v>
      </c>
      <c r="B149" s="24" t="s">
        <v>97</v>
      </c>
      <c r="C149" s="28">
        <f>C150+C151+C152</f>
        <v>83986.333079999997</v>
      </c>
      <c r="D149" s="19">
        <f>D150+D151+D152</f>
        <v>83648.131680000006</v>
      </c>
      <c r="E149" s="20">
        <f t="shared" si="7"/>
        <v>338.20139999999998</v>
      </c>
      <c r="F149" s="21">
        <f t="shared" si="8"/>
        <v>99.6</v>
      </c>
      <c r="G149" s="49" t="s">
        <v>128</v>
      </c>
    </row>
    <row r="150" spans="1:7" ht="32.25" customHeight="1" outlineLevel="3" x14ac:dyDescent="0.2">
      <c r="A150" s="22" t="s">
        <v>10</v>
      </c>
      <c r="B150" s="24"/>
      <c r="C150" s="26">
        <v>0</v>
      </c>
      <c r="D150" s="27">
        <v>0</v>
      </c>
      <c r="E150" s="20">
        <f t="shared" si="7"/>
        <v>0</v>
      </c>
      <c r="F150" s="21">
        <v>0</v>
      </c>
      <c r="G150" s="50"/>
    </row>
    <row r="151" spans="1:7" ht="30" customHeight="1" outlineLevel="3" x14ac:dyDescent="0.2">
      <c r="A151" s="22" t="s">
        <v>5</v>
      </c>
      <c r="B151" s="24"/>
      <c r="C151" s="26">
        <v>0</v>
      </c>
      <c r="D151" s="27">
        <v>0</v>
      </c>
      <c r="E151" s="20">
        <f t="shared" si="7"/>
        <v>0</v>
      </c>
      <c r="F151" s="21">
        <v>0</v>
      </c>
      <c r="G151" s="50"/>
    </row>
    <row r="152" spans="1:7" ht="27" customHeight="1" outlineLevel="3" x14ac:dyDescent="0.2">
      <c r="A152" s="22" t="s">
        <v>6</v>
      </c>
      <c r="B152" s="24"/>
      <c r="C152" s="28">
        <v>83986.333079999997</v>
      </c>
      <c r="D152" s="19">
        <v>83648.131680000006</v>
      </c>
      <c r="E152" s="20">
        <f t="shared" si="7"/>
        <v>338.20139999999998</v>
      </c>
      <c r="F152" s="21">
        <f t="shared" si="8"/>
        <v>99.6</v>
      </c>
      <c r="G152" s="51"/>
    </row>
    <row r="153" spans="1:7" ht="81.75" customHeight="1" outlineLevel="3" x14ac:dyDescent="0.2">
      <c r="A153" s="23" t="s">
        <v>37</v>
      </c>
      <c r="B153" s="24" t="s">
        <v>65</v>
      </c>
      <c r="C153" s="28">
        <f>C154+C155+C156</f>
        <v>26878.799999999999</v>
      </c>
      <c r="D153" s="28">
        <f>D154+D155+D156</f>
        <v>26510.442289999999</v>
      </c>
      <c r="E153" s="20">
        <f t="shared" si="7"/>
        <v>368.35771</v>
      </c>
      <c r="F153" s="21">
        <f t="shared" si="8"/>
        <v>98.63</v>
      </c>
      <c r="G153" s="49" t="s">
        <v>129</v>
      </c>
    </row>
    <row r="154" spans="1:7" ht="25.5" customHeight="1" outlineLevel="3" x14ac:dyDescent="0.2">
      <c r="A154" s="22" t="s">
        <v>15</v>
      </c>
      <c r="B154" s="24"/>
      <c r="C154" s="26">
        <v>0</v>
      </c>
      <c r="D154" s="27">
        <v>0</v>
      </c>
      <c r="E154" s="20">
        <f>C154-D154</f>
        <v>0</v>
      </c>
      <c r="F154" s="21">
        <v>0</v>
      </c>
      <c r="G154" s="50"/>
    </row>
    <row r="155" spans="1:7" ht="14.25" customHeight="1" outlineLevel="3" x14ac:dyDescent="0.2">
      <c r="A155" s="22" t="s">
        <v>5</v>
      </c>
      <c r="B155" s="24"/>
      <c r="C155" s="26">
        <v>0</v>
      </c>
      <c r="D155" s="27">
        <v>0</v>
      </c>
      <c r="E155" s="20">
        <f t="shared" si="7"/>
        <v>0</v>
      </c>
      <c r="F155" s="21">
        <v>0</v>
      </c>
      <c r="G155" s="50"/>
    </row>
    <row r="156" spans="1:7" ht="14.25" customHeight="1" outlineLevel="3" x14ac:dyDescent="0.2">
      <c r="A156" s="22" t="s">
        <v>6</v>
      </c>
      <c r="B156" s="24"/>
      <c r="C156" s="28">
        <v>26878.799999999999</v>
      </c>
      <c r="D156" s="19">
        <v>26510.442289999999</v>
      </c>
      <c r="E156" s="20">
        <f t="shared" si="7"/>
        <v>368.35771</v>
      </c>
      <c r="F156" s="21">
        <f t="shared" si="8"/>
        <v>98.63</v>
      </c>
      <c r="G156" s="51"/>
    </row>
    <row r="157" spans="1:7" ht="70.5" customHeight="1" outlineLevel="3" x14ac:dyDescent="0.2">
      <c r="A157" s="25" t="s">
        <v>38</v>
      </c>
      <c r="B157" s="24" t="s">
        <v>64</v>
      </c>
      <c r="C157" s="28">
        <f>C158+C159+C160</f>
        <v>29785.366839999999</v>
      </c>
      <c r="D157" s="28">
        <f>D158+D159+D160</f>
        <v>29781.319940000001</v>
      </c>
      <c r="E157" s="20">
        <f t="shared" si="7"/>
        <v>4.0468999999999999</v>
      </c>
      <c r="F157" s="21">
        <f t="shared" si="8"/>
        <v>99.99</v>
      </c>
      <c r="G157" s="49" t="s">
        <v>131</v>
      </c>
    </row>
    <row r="158" spans="1:7" ht="23.25" customHeight="1" outlineLevel="3" x14ac:dyDescent="0.2">
      <c r="A158" s="22" t="s">
        <v>15</v>
      </c>
      <c r="B158" s="24"/>
      <c r="C158" s="26">
        <v>0</v>
      </c>
      <c r="D158" s="27">
        <v>0</v>
      </c>
      <c r="E158" s="20">
        <f t="shared" si="7"/>
        <v>0</v>
      </c>
      <c r="F158" s="21">
        <v>0</v>
      </c>
      <c r="G158" s="50"/>
    </row>
    <row r="159" spans="1:7" ht="23.25" customHeight="1" outlineLevel="3" x14ac:dyDescent="0.2">
      <c r="A159" s="22" t="s">
        <v>5</v>
      </c>
      <c r="B159" s="24"/>
      <c r="C159" s="28">
        <v>13855.5</v>
      </c>
      <c r="D159" s="19">
        <v>13855.5</v>
      </c>
      <c r="E159" s="20">
        <f t="shared" si="7"/>
        <v>0</v>
      </c>
      <c r="F159" s="21">
        <f t="shared" si="8"/>
        <v>100</v>
      </c>
      <c r="G159" s="50"/>
    </row>
    <row r="160" spans="1:7" ht="25.5" customHeight="1" outlineLevel="3" x14ac:dyDescent="0.2">
      <c r="A160" s="22" t="s">
        <v>6</v>
      </c>
      <c r="B160" s="24"/>
      <c r="C160" s="28">
        <v>15929.866840000001</v>
      </c>
      <c r="D160" s="19">
        <v>15925.819939999999</v>
      </c>
      <c r="E160" s="20">
        <f t="shared" si="7"/>
        <v>4.0468999999999999</v>
      </c>
      <c r="F160" s="21">
        <f t="shared" si="8"/>
        <v>99.97</v>
      </c>
      <c r="G160" s="51"/>
    </row>
    <row r="161" spans="1:7" ht="55.5" customHeight="1" outlineLevel="3" x14ac:dyDescent="0.2">
      <c r="A161" s="23" t="s">
        <v>39</v>
      </c>
      <c r="B161" s="24" t="s">
        <v>63</v>
      </c>
      <c r="C161" s="28">
        <f>C162+C163+C164</f>
        <v>50066.113660000003</v>
      </c>
      <c r="D161" s="28">
        <f>D162+D163+D164</f>
        <v>49683.498970000001</v>
      </c>
      <c r="E161" s="20">
        <f t="shared" si="7"/>
        <v>382.61469</v>
      </c>
      <c r="F161" s="21">
        <f t="shared" si="8"/>
        <v>99.24</v>
      </c>
      <c r="G161" s="16"/>
    </row>
    <row r="162" spans="1:7" ht="30.75" customHeight="1" outlineLevel="3" x14ac:dyDescent="0.2">
      <c r="A162" s="22" t="s">
        <v>15</v>
      </c>
      <c r="B162" s="24"/>
      <c r="C162" s="26">
        <f t="shared" ref="C162:D164" si="9">C166+C170+C174</f>
        <v>0</v>
      </c>
      <c r="D162" s="26">
        <f t="shared" si="9"/>
        <v>0</v>
      </c>
      <c r="E162" s="20">
        <f t="shared" si="7"/>
        <v>0</v>
      </c>
      <c r="F162" s="21">
        <v>0</v>
      </c>
      <c r="G162" s="16"/>
    </row>
    <row r="163" spans="1:7" ht="15" customHeight="1" outlineLevel="3" x14ac:dyDescent="0.2">
      <c r="A163" s="22" t="s">
        <v>5</v>
      </c>
      <c r="B163" s="24"/>
      <c r="C163" s="28">
        <f t="shared" si="9"/>
        <v>26194.836660000001</v>
      </c>
      <c r="D163" s="28">
        <f t="shared" si="9"/>
        <v>26194.836609999998</v>
      </c>
      <c r="E163" s="20">
        <f t="shared" si="7"/>
        <v>5.0000000000000002E-5</v>
      </c>
      <c r="F163" s="21">
        <f t="shared" si="8"/>
        <v>100</v>
      </c>
      <c r="G163" s="16"/>
    </row>
    <row r="164" spans="1:7" ht="15" customHeight="1" outlineLevel="3" x14ac:dyDescent="0.2">
      <c r="A164" s="22" t="s">
        <v>6</v>
      </c>
      <c r="B164" s="24"/>
      <c r="C164" s="28">
        <f t="shared" si="9"/>
        <v>23871.276999999998</v>
      </c>
      <c r="D164" s="28">
        <f t="shared" si="9"/>
        <v>23488.662359999998</v>
      </c>
      <c r="E164" s="20">
        <f t="shared" si="7"/>
        <v>382.61464000000001</v>
      </c>
      <c r="F164" s="21">
        <f t="shared" si="8"/>
        <v>98.4</v>
      </c>
      <c r="G164" s="16"/>
    </row>
    <row r="165" spans="1:7" ht="69.75" customHeight="1" outlineLevel="3" x14ac:dyDescent="0.2">
      <c r="A165" s="23" t="s">
        <v>4</v>
      </c>
      <c r="B165" s="24" t="s">
        <v>98</v>
      </c>
      <c r="C165" s="28">
        <f>C166+C167+C168</f>
        <v>35673.266210000002</v>
      </c>
      <c r="D165" s="19">
        <f>D166+D167+D168</f>
        <v>35290.813970000003</v>
      </c>
      <c r="E165" s="20">
        <f t="shared" si="7"/>
        <v>382.45224000000002</v>
      </c>
      <c r="F165" s="21">
        <f>D165/C165*100</f>
        <v>98.93</v>
      </c>
      <c r="G165" s="49" t="s">
        <v>132</v>
      </c>
    </row>
    <row r="166" spans="1:7" ht="19.5" customHeight="1" outlineLevel="3" x14ac:dyDescent="0.2">
      <c r="A166" s="22" t="s">
        <v>10</v>
      </c>
      <c r="B166" s="24"/>
      <c r="C166" s="26">
        <v>0</v>
      </c>
      <c r="D166" s="27">
        <v>0</v>
      </c>
      <c r="E166" s="20">
        <f t="shared" si="7"/>
        <v>0</v>
      </c>
      <c r="F166" s="21">
        <v>0</v>
      </c>
      <c r="G166" s="50"/>
    </row>
    <row r="167" spans="1:7" ht="22.5" customHeight="1" outlineLevel="3" x14ac:dyDescent="0.2">
      <c r="A167" s="22" t="s">
        <v>5</v>
      </c>
      <c r="B167" s="24"/>
      <c r="C167" s="28">
        <v>19434.836660000001</v>
      </c>
      <c r="D167" s="19">
        <v>19434.836609999998</v>
      </c>
      <c r="E167" s="20">
        <f t="shared" si="7"/>
        <v>5.0000000000000002E-5</v>
      </c>
      <c r="F167" s="21">
        <f t="shared" si="8"/>
        <v>100</v>
      </c>
      <c r="G167" s="50"/>
    </row>
    <row r="168" spans="1:7" ht="27" customHeight="1" outlineLevel="3" x14ac:dyDescent="0.2">
      <c r="A168" s="22" t="s">
        <v>6</v>
      </c>
      <c r="B168" s="30"/>
      <c r="C168" s="28">
        <v>16238.429550000001</v>
      </c>
      <c r="D168" s="19">
        <v>15855.977360000001</v>
      </c>
      <c r="E168" s="31">
        <f t="shared" si="7"/>
        <v>382.45218999999997</v>
      </c>
      <c r="F168" s="32">
        <f t="shared" si="8"/>
        <v>97.64</v>
      </c>
      <c r="G168" s="51"/>
    </row>
    <row r="169" spans="1:7" ht="75" customHeight="1" outlineLevel="3" x14ac:dyDescent="0.2">
      <c r="A169" s="23" t="s">
        <v>40</v>
      </c>
      <c r="B169" s="24" t="s">
        <v>99</v>
      </c>
      <c r="C169" s="28">
        <f>C170+C171+C172</f>
        <v>8450</v>
      </c>
      <c r="D169" s="19">
        <f>D170+D171+D172</f>
        <v>8450</v>
      </c>
      <c r="E169" s="20">
        <f t="shared" si="7"/>
        <v>0</v>
      </c>
      <c r="F169" s="21">
        <f t="shared" si="8"/>
        <v>100</v>
      </c>
      <c r="G169" s="16"/>
    </row>
    <row r="170" spans="1:7" ht="18" customHeight="1" outlineLevel="3" x14ac:dyDescent="0.2">
      <c r="A170" s="22" t="s">
        <v>10</v>
      </c>
      <c r="B170" s="24"/>
      <c r="C170" s="28">
        <v>0</v>
      </c>
      <c r="D170" s="19">
        <v>0</v>
      </c>
      <c r="E170" s="20">
        <f t="shared" si="7"/>
        <v>0</v>
      </c>
      <c r="F170" s="21">
        <v>0</v>
      </c>
      <c r="G170" s="16"/>
    </row>
    <row r="171" spans="1:7" ht="17.25" customHeight="1" outlineLevel="3" x14ac:dyDescent="0.2">
      <c r="A171" s="22" t="s">
        <v>5</v>
      </c>
      <c r="B171" s="24"/>
      <c r="C171" s="28">
        <v>6760</v>
      </c>
      <c r="D171" s="19">
        <v>6760</v>
      </c>
      <c r="E171" s="20">
        <f t="shared" si="7"/>
        <v>0</v>
      </c>
      <c r="F171" s="21">
        <f t="shared" si="8"/>
        <v>100</v>
      </c>
      <c r="G171" s="16"/>
    </row>
    <row r="172" spans="1:7" ht="17.25" customHeight="1" outlineLevel="3" x14ac:dyDescent="0.2">
      <c r="A172" s="22" t="s">
        <v>6</v>
      </c>
      <c r="B172" s="24"/>
      <c r="C172" s="28">
        <v>1690</v>
      </c>
      <c r="D172" s="19">
        <v>1690</v>
      </c>
      <c r="E172" s="20">
        <f t="shared" si="7"/>
        <v>0</v>
      </c>
      <c r="F172" s="21">
        <f t="shared" si="8"/>
        <v>100</v>
      </c>
      <c r="G172" s="16"/>
    </row>
    <row r="173" spans="1:7" ht="60.75" customHeight="1" outlineLevel="3" x14ac:dyDescent="0.2">
      <c r="A173" s="23" t="s">
        <v>41</v>
      </c>
      <c r="B173" s="24" t="s">
        <v>105</v>
      </c>
      <c r="C173" s="28">
        <f>C174+C175+C176</f>
        <v>5942.8474500000002</v>
      </c>
      <c r="D173" s="28">
        <f>D174+D175+D176</f>
        <v>5942.6850000000004</v>
      </c>
      <c r="E173" s="20">
        <f t="shared" si="7"/>
        <v>0.16245000000000001</v>
      </c>
      <c r="F173" s="21">
        <f t="shared" si="8"/>
        <v>100</v>
      </c>
      <c r="G173" s="16"/>
    </row>
    <row r="174" spans="1:7" ht="21" customHeight="1" outlineLevel="3" x14ac:dyDescent="0.2">
      <c r="A174" s="22" t="s">
        <v>10</v>
      </c>
      <c r="B174" s="24"/>
      <c r="C174" s="28">
        <v>0</v>
      </c>
      <c r="D174" s="19">
        <v>0</v>
      </c>
      <c r="E174" s="20">
        <f t="shared" si="7"/>
        <v>0</v>
      </c>
      <c r="F174" s="21">
        <v>0</v>
      </c>
      <c r="G174" s="16"/>
    </row>
    <row r="175" spans="1:7" ht="19.5" customHeight="1" outlineLevel="3" x14ac:dyDescent="0.2">
      <c r="A175" s="22" t="s">
        <v>5</v>
      </c>
      <c r="B175" s="24"/>
      <c r="C175" s="28">
        <v>0</v>
      </c>
      <c r="D175" s="19">
        <v>0</v>
      </c>
      <c r="E175" s="20">
        <f t="shared" si="7"/>
        <v>0</v>
      </c>
      <c r="F175" s="21">
        <v>0</v>
      </c>
      <c r="G175" s="16"/>
    </row>
    <row r="176" spans="1:7" ht="19.5" customHeight="1" outlineLevel="3" x14ac:dyDescent="0.2">
      <c r="A176" s="22" t="s">
        <v>6</v>
      </c>
      <c r="B176" s="24"/>
      <c r="C176" s="28">
        <v>5942.8474500000002</v>
      </c>
      <c r="D176" s="19">
        <v>5942.6850000000004</v>
      </c>
      <c r="E176" s="20">
        <f t="shared" si="7"/>
        <v>0.16245000000000001</v>
      </c>
      <c r="F176" s="21">
        <f t="shared" si="8"/>
        <v>100</v>
      </c>
      <c r="G176" s="16"/>
    </row>
    <row r="177" spans="1:7" ht="66.75" customHeight="1" outlineLevel="3" x14ac:dyDescent="0.2">
      <c r="A177" s="33" t="s">
        <v>42</v>
      </c>
      <c r="B177" s="30" t="s">
        <v>62</v>
      </c>
      <c r="C177" s="28">
        <f>C178+C179+C180</f>
        <v>16068.6</v>
      </c>
      <c r="D177" s="28">
        <f>D178+D179+D180</f>
        <v>12277.865529999999</v>
      </c>
      <c r="E177" s="31">
        <f t="shared" si="7"/>
        <v>3790.7344699999999</v>
      </c>
      <c r="F177" s="32">
        <f t="shared" si="8"/>
        <v>76.41</v>
      </c>
      <c r="G177" s="16"/>
    </row>
    <row r="178" spans="1:7" ht="28.5" customHeight="1" outlineLevel="3" x14ac:dyDescent="0.2">
      <c r="A178" s="22" t="s">
        <v>15</v>
      </c>
      <c r="B178" s="24"/>
      <c r="C178" s="28">
        <f t="shared" ref="C178:D180" si="10">C182+C186+C190</f>
        <v>0</v>
      </c>
      <c r="D178" s="28">
        <f t="shared" si="10"/>
        <v>0</v>
      </c>
      <c r="E178" s="20">
        <f t="shared" si="7"/>
        <v>0</v>
      </c>
      <c r="F178" s="21">
        <v>0</v>
      </c>
      <c r="G178" s="16"/>
    </row>
    <row r="179" spans="1:7" ht="20.25" customHeight="1" outlineLevel="3" x14ac:dyDescent="0.2">
      <c r="A179" s="22" t="s">
        <v>5</v>
      </c>
      <c r="B179" s="24"/>
      <c r="C179" s="28">
        <f t="shared" si="10"/>
        <v>0</v>
      </c>
      <c r="D179" s="28">
        <f t="shared" si="10"/>
        <v>0</v>
      </c>
      <c r="E179" s="20">
        <f t="shared" si="7"/>
        <v>0</v>
      </c>
      <c r="F179" s="21">
        <v>0</v>
      </c>
      <c r="G179" s="16"/>
    </row>
    <row r="180" spans="1:7" ht="17.25" customHeight="1" outlineLevel="3" x14ac:dyDescent="0.2">
      <c r="A180" s="22" t="s">
        <v>6</v>
      </c>
      <c r="B180" s="24"/>
      <c r="C180" s="28">
        <f>C184+C188+C192</f>
        <v>16068.6</v>
      </c>
      <c r="D180" s="28">
        <f t="shared" si="10"/>
        <v>12277.865529999999</v>
      </c>
      <c r="E180" s="20">
        <f t="shared" si="7"/>
        <v>3790.7344699999999</v>
      </c>
      <c r="F180" s="21">
        <f t="shared" si="8"/>
        <v>76.41</v>
      </c>
      <c r="G180" s="16"/>
    </row>
    <row r="181" spans="1:7" ht="59.25" hidden="1" customHeight="1" outlineLevel="3" x14ac:dyDescent="0.2">
      <c r="A181" s="23" t="s">
        <v>43</v>
      </c>
      <c r="B181" s="24" t="s">
        <v>100</v>
      </c>
      <c r="C181" s="28">
        <f>C182+C183+C184</f>
        <v>0</v>
      </c>
      <c r="D181" s="19">
        <f>D182+D183+D184</f>
        <v>0</v>
      </c>
      <c r="E181" s="20">
        <f t="shared" si="7"/>
        <v>0</v>
      </c>
      <c r="F181" s="21">
        <v>0</v>
      </c>
      <c r="G181" s="16"/>
    </row>
    <row r="182" spans="1:7" ht="20.25" hidden="1" customHeight="1" outlineLevel="3" x14ac:dyDescent="0.2">
      <c r="A182" s="22" t="s">
        <v>10</v>
      </c>
      <c r="B182" s="24"/>
      <c r="C182" s="28">
        <v>0</v>
      </c>
      <c r="D182" s="19">
        <v>0</v>
      </c>
      <c r="E182" s="20">
        <f t="shared" si="7"/>
        <v>0</v>
      </c>
      <c r="F182" s="21">
        <v>0</v>
      </c>
      <c r="G182" s="16"/>
    </row>
    <row r="183" spans="1:7" ht="20.25" hidden="1" customHeight="1" outlineLevel="3" x14ac:dyDescent="0.2">
      <c r="A183" s="22" t="s">
        <v>5</v>
      </c>
      <c r="B183" s="24"/>
      <c r="C183" s="28">
        <v>0</v>
      </c>
      <c r="D183" s="19">
        <v>0</v>
      </c>
      <c r="E183" s="20">
        <f t="shared" si="7"/>
        <v>0</v>
      </c>
      <c r="F183" s="21">
        <v>0</v>
      </c>
      <c r="G183" s="16"/>
    </row>
    <row r="184" spans="1:7" ht="20.25" hidden="1" customHeight="1" outlineLevel="3" x14ac:dyDescent="0.2">
      <c r="A184" s="22" t="s">
        <v>6</v>
      </c>
      <c r="B184" s="24"/>
      <c r="C184" s="28">
        <v>0</v>
      </c>
      <c r="D184" s="19">
        <v>0</v>
      </c>
      <c r="E184" s="20">
        <f t="shared" si="7"/>
        <v>0</v>
      </c>
      <c r="F184" s="21">
        <v>0</v>
      </c>
      <c r="G184" s="16"/>
    </row>
    <row r="185" spans="1:7" ht="58.5" customHeight="1" outlineLevel="3" x14ac:dyDescent="0.2">
      <c r="A185" s="23" t="s">
        <v>44</v>
      </c>
      <c r="B185" s="24" t="s">
        <v>101</v>
      </c>
      <c r="C185" s="26">
        <f>C186+C187+C188</f>
        <v>6928.6</v>
      </c>
      <c r="D185" s="26">
        <f>D186+D187+D188</f>
        <v>5000</v>
      </c>
      <c r="E185" s="20">
        <f t="shared" si="7"/>
        <v>1928.6</v>
      </c>
      <c r="F185" s="21">
        <f t="shared" si="8"/>
        <v>72.16</v>
      </c>
      <c r="G185" s="49" t="s">
        <v>133</v>
      </c>
    </row>
    <row r="186" spans="1:7" ht="17.25" customHeight="1" outlineLevel="3" x14ac:dyDescent="0.2">
      <c r="A186" s="22" t="s">
        <v>10</v>
      </c>
      <c r="B186" s="24"/>
      <c r="C186" s="28">
        <v>0</v>
      </c>
      <c r="D186" s="19">
        <v>0</v>
      </c>
      <c r="E186" s="20">
        <f t="shared" si="7"/>
        <v>0</v>
      </c>
      <c r="F186" s="21">
        <v>0</v>
      </c>
      <c r="G186" s="50"/>
    </row>
    <row r="187" spans="1:7" ht="15" customHeight="1" outlineLevel="3" x14ac:dyDescent="0.2">
      <c r="A187" s="22" t="s">
        <v>5</v>
      </c>
      <c r="B187" s="24"/>
      <c r="C187" s="28">
        <v>0</v>
      </c>
      <c r="D187" s="19">
        <v>0</v>
      </c>
      <c r="E187" s="20">
        <f t="shared" si="7"/>
        <v>0</v>
      </c>
      <c r="F187" s="21">
        <v>0</v>
      </c>
      <c r="G187" s="50"/>
    </row>
    <row r="188" spans="1:7" ht="14.25" customHeight="1" outlineLevel="3" x14ac:dyDescent="0.2">
      <c r="A188" s="22" t="s">
        <v>6</v>
      </c>
      <c r="B188" s="24"/>
      <c r="C188" s="28">
        <v>6928.6</v>
      </c>
      <c r="D188" s="19">
        <v>5000</v>
      </c>
      <c r="E188" s="20">
        <f t="shared" si="7"/>
        <v>1928.6</v>
      </c>
      <c r="F188" s="21">
        <f t="shared" si="8"/>
        <v>72.16</v>
      </c>
      <c r="G188" s="51"/>
    </row>
    <row r="189" spans="1:7" ht="78" customHeight="1" outlineLevel="3" x14ac:dyDescent="0.2">
      <c r="A189" s="23" t="s">
        <v>45</v>
      </c>
      <c r="B189" s="24" t="s">
        <v>102</v>
      </c>
      <c r="C189" s="26">
        <f>C190+C191+C192</f>
        <v>9140</v>
      </c>
      <c r="D189" s="19">
        <f>D190+D191+D192</f>
        <v>7277.86553</v>
      </c>
      <c r="E189" s="20">
        <f t="shared" si="7"/>
        <v>1862.13447</v>
      </c>
      <c r="F189" s="21">
        <f t="shared" si="8"/>
        <v>79.63</v>
      </c>
      <c r="G189" s="49" t="s">
        <v>134</v>
      </c>
    </row>
    <row r="190" spans="1:7" ht="19.5" customHeight="1" outlineLevel="3" x14ac:dyDescent="0.2">
      <c r="A190" s="22" t="s">
        <v>10</v>
      </c>
      <c r="B190" s="24"/>
      <c r="C190" s="28">
        <v>0</v>
      </c>
      <c r="D190" s="19">
        <v>0</v>
      </c>
      <c r="E190" s="20">
        <f t="shared" si="7"/>
        <v>0</v>
      </c>
      <c r="F190" s="21">
        <v>0</v>
      </c>
      <c r="G190" s="50"/>
    </row>
    <row r="191" spans="1:7" ht="18" customHeight="1" outlineLevel="3" x14ac:dyDescent="0.2">
      <c r="A191" s="22" t="s">
        <v>5</v>
      </c>
      <c r="B191" s="24"/>
      <c r="C191" s="28">
        <v>0</v>
      </c>
      <c r="D191" s="19">
        <v>0</v>
      </c>
      <c r="E191" s="20">
        <f t="shared" si="7"/>
        <v>0</v>
      </c>
      <c r="F191" s="21">
        <v>0</v>
      </c>
      <c r="G191" s="50"/>
    </row>
    <row r="192" spans="1:7" ht="17.25" customHeight="1" outlineLevel="3" x14ac:dyDescent="0.2">
      <c r="A192" s="22" t="s">
        <v>6</v>
      </c>
      <c r="B192" s="24"/>
      <c r="C192" s="28">
        <v>9140</v>
      </c>
      <c r="D192" s="19">
        <v>7277.86553</v>
      </c>
      <c r="E192" s="20">
        <f t="shared" si="7"/>
        <v>1862.13447</v>
      </c>
      <c r="F192" s="21">
        <f t="shared" ref="F192:F213" si="11">D192/C192*100</f>
        <v>79.63</v>
      </c>
      <c r="G192" s="51"/>
    </row>
    <row r="193" spans="1:7" ht="77.25" customHeight="1" outlineLevel="3" x14ac:dyDescent="0.2">
      <c r="A193" s="23" t="s">
        <v>46</v>
      </c>
      <c r="B193" s="24" t="s">
        <v>61</v>
      </c>
      <c r="C193" s="28">
        <f>C194+C195+C195+C196</f>
        <v>70</v>
      </c>
      <c r="D193" s="28">
        <f>D194+D195+D195+D196</f>
        <v>70</v>
      </c>
      <c r="E193" s="20">
        <f t="shared" si="7"/>
        <v>0</v>
      </c>
      <c r="F193" s="21">
        <f t="shared" si="11"/>
        <v>100</v>
      </c>
      <c r="G193" s="16"/>
    </row>
    <row r="194" spans="1:7" ht="33" customHeight="1" outlineLevel="3" x14ac:dyDescent="0.2">
      <c r="A194" s="22" t="s">
        <v>15</v>
      </c>
      <c r="B194" s="24"/>
      <c r="C194" s="26">
        <v>0</v>
      </c>
      <c r="D194" s="27">
        <v>0</v>
      </c>
      <c r="E194" s="20">
        <f t="shared" si="7"/>
        <v>0</v>
      </c>
      <c r="F194" s="21">
        <v>0</v>
      </c>
      <c r="G194" s="16"/>
    </row>
    <row r="195" spans="1:7" ht="21" customHeight="1" outlineLevel="3" x14ac:dyDescent="0.2">
      <c r="A195" s="22" t="s">
        <v>5</v>
      </c>
      <c r="B195" s="24"/>
      <c r="C195" s="26">
        <v>0</v>
      </c>
      <c r="D195" s="27">
        <v>0</v>
      </c>
      <c r="E195" s="20">
        <f t="shared" si="7"/>
        <v>0</v>
      </c>
      <c r="F195" s="21">
        <v>0</v>
      </c>
      <c r="G195" s="16"/>
    </row>
    <row r="196" spans="1:7" ht="21" customHeight="1" outlineLevel="3" x14ac:dyDescent="0.2">
      <c r="A196" s="22" t="s">
        <v>6</v>
      </c>
      <c r="B196" s="24"/>
      <c r="C196" s="26">
        <v>70</v>
      </c>
      <c r="D196" s="27">
        <v>70</v>
      </c>
      <c r="E196" s="20">
        <f t="shared" si="7"/>
        <v>0</v>
      </c>
      <c r="F196" s="21">
        <f t="shared" si="11"/>
        <v>100</v>
      </c>
      <c r="G196" s="16"/>
    </row>
    <row r="197" spans="1:7" ht="60" customHeight="1" outlineLevel="3" x14ac:dyDescent="0.2">
      <c r="A197" s="23" t="s">
        <v>47</v>
      </c>
      <c r="B197" s="24" t="s">
        <v>60</v>
      </c>
      <c r="C197" s="28">
        <f>C198+C199+C200</f>
        <v>75</v>
      </c>
      <c r="D197" s="28">
        <f>D198+D199+D200</f>
        <v>75</v>
      </c>
      <c r="E197" s="20">
        <f t="shared" si="7"/>
        <v>0</v>
      </c>
      <c r="F197" s="21">
        <f t="shared" si="11"/>
        <v>100</v>
      </c>
      <c r="G197" s="16"/>
    </row>
    <row r="198" spans="1:7" ht="30" customHeight="1" outlineLevel="3" x14ac:dyDescent="0.2">
      <c r="A198" s="22" t="s">
        <v>15</v>
      </c>
      <c r="B198" s="24"/>
      <c r="C198" s="26" t="s">
        <v>14</v>
      </c>
      <c r="D198" s="27">
        <v>0</v>
      </c>
      <c r="E198" s="20">
        <f t="shared" si="7"/>
        <v>0</v>
      </c>
      <c r="F198" s="21">
        <v>0</v>
      </c>
      <c r="G198" s="16"/>
    </row>
    <row r="199" spans="1:7" ht="18.75" customHeight="1" outlineLevel="3" x14ac:dyDescent="0.2">
      <c r="A199" s="22" t="s">
        <v>5</v>
      </c>
      <c r="B199" s="24"/>
      <c r="C199" s="26" t="s">
        <v>14</v>
      </c>
      <c r="D199" s="27">
        <v>0</v>
      </c>
      <c r="E199" s="20">
        <f t="shared" si="7"/>
        <v>0</v>
      </c>
      <c r="F199" s="21">
        <v>0</v>
      </c>
      <c r="G199" s="16"/>
    </row>
    <row r="200" spans="1:7" ht="18.75" customHeight="1" outlineLevel="3" x14ac:dyDescent="0.2">
      <c r="A200" s="22" t="s">
        <v>6</v>
      </c>
      <c r="B200" s="24"/>
      <c r="C200" s="28">
        <v>75</v>
      </c>
      <c r="D200" s="19">
        <v>75</v>
      </c>
      <c r="E200" s="20">
        <f t="shared" si="7"/>
        <v>0</v>
      </c>
      <c r="F200" s="21">
        <f t="shared" si="11"/>
        <v>100</v>
      </c>
      <c r="G200" s="16"/>
    </row>
    <row r="201" spans="1:7" ht="80.25" customHeight="1" outlineLevel="3" x14ac:dyDescent="0.2">
      <c r="A201" s="22" t="s">
        <v>58</v>
      </c>
      <c r="B201" s="24" t="s">
        <v>59</v>
      </c>
      <c r="C201" s="28">
        <f>C202+C203+C204</f>
        <v>25</v>
      </c>
      <c r="D201" s="28">
        <f>D202+D203+D204</f>
        <v>25</v>
      </c>
      <c r="E201" s="20">
        <f t="shared" si="7"/>
        <v>0</v>
      </c>
      <c r="F201" s="21">
        <f t="shared" si="11"/>
        <v>100</v>
      </c>
      <c r="G201" s="16"/>
    </row>
    <row r="202" spans="1:7" ht="18.75" customHeight="1" outlineLevel="3" x14ac:dyDescent="0.2">
      <c r="A202" s="22" t="s">
        <v>15</v>
      </c>
      <c r="B202" s="24"/>
      <c r="C202" s="26">
        <v>0</v>
      </c>
      <c r="D202" s="27">
        <v>0</v>
      </c>
      <c r="E202" s="20">
        <f t="shared" ref="E202:E213" si="12">C202-D202</f>
        <v>0</v>
      </c>
      <c r="F202" s="21">
        <v>0</v>
      </c>
      <c r="G202" s="16"/>
    </row>
    <row r="203" spans="1:7" ht="18.75" customHeight="1" outlineLevel="3" x14ac:dyDescent="0.2">
      <c r="A203" s="22" t="s">
        <v>5</v>
      </c>
      <c r="B203" s="24"/>
      <c r="C203" s="26">
        <v>0</v>
      </c>
      <c r="D203" s="27">
        <v>0</v>
      </c>
      <c r="E203" s="20">
        <f t="shared" si="12"/>
        <v>0</v>
      </c>
      <c r="F203" s="21">
        <v>0</v>
      </c>
      <c r="G203" s="16"/>
    </row>
    <row r="204" spans="1:7" ht="18.75" customHeight="1" outlineLevel="3" x14ac:dyDescent="0.2">
      <c r="A204" s="22" t="s">
        <v>6</v>
      </c>
      <c r="B204" s="24"/>
      <c r="C204" s="28">
        <v>25</v>
      </c>
      <c r="D204" s="19">
        <v>25</v>
      </c>
      <c r="E204" s="20">
        <f t="shared" si="12"/>
        <v>0</v>
      </c>
      <c r="F204" s="21">
        <f t="shared" si="11"/>
        <v>100</v>
      </c>
      <c r="G204" s="16"/>
    </row>
    <row r="205" spans="1:7" ht="91.5" customHeight="1" x14ac:dyDescent="0.2">
      <c r="A205" s="41" t="s">
        <v>109</v>
      </c>
      <c r="B205" s="42" t="s">
        <v>106</v>
      </c>
      <c r="C205" s="28">
        <f>C206+C207+C208</f>
        <v>27923.739590000001</v>
      </c>
      <c r="D205" s="28">
        <f>D206+D207+D208</f>
        <v>27789.292979999998</v>
      </c>
      <c r="E205" s="20">
        <f t="shared" si="12"/>
        <v>134.44660999999999</v>
      </c>
      <c r="F205" s="21">
        <f t="shared" si="11"/>
        <v>99.52</v>
      </c>
      <c r="G205" s="49" t="s">
        <v>135</v>
      </c>
    </row>
    <row r="206" spans="1:7" ht="39.75" customHeight="1" x14ac:dyDescent="0.2">
      <c r="A206" s="22" t="s">
        <v>15</v>
      </c>
      <c r="B206" s="42"/>
      <c r="C206" s="28">
        <v>22190.94167</v>
      </c>
      <c r="D206" s="19">
        <v>22176.971130000002</v>
      </c>
      <c r="E206" s="20">
        <f t="shared" si="12"/>
        <v>13.97054</v>
      </c>
      <c r="F206" s="21">
        <f t="shared" si="11"/>
        <v>99.94</v>
      </c>
      <c r="G206" s="50"/>
    </row>
    <row r="207" spans="1:7" ht="35.25" customHeight="1" x14ac:dyDescent="0.2">
      <c r="A207" s="22" t="s">
        <v>5</v>
      </c>
      <c r="B207" s="42"/>
      <c r="C207" s="28">
        <v>3026.0375300000001</v>
      </c>
      <c r="D207" s="28">
        <v>3024.13249</v>
      </c>
      <c r="E207" s="20">
        <f t="shared" si="12"/>
        <v>1.9050400000000001</v>
      </c>
      <c r="F207" s="21">
        <f t="shared" si="11"/>
        <v>99.94</v>
      </c>
      <c r="G207" s="50"/>
    </row>
    <row r="208" spans="1:7" ht="42.75" customHeight="1" x14ac:dyDescent="0.2">
      <c r="A208" s="22" t="s">
        <v>6</v>
      </c>
      <c r="B208" s="42"/>
      <c r="C208" s="28">
        <v>2706.7603899999999</v>
      </c>
      <c r="D208" s="28">
        <v>2588.1893599999999</v>
      </c>
      <c r="E208" s="31">
        <f t="shared" si="12"/>
        <v>118.57102999999999</v>
      </c>
      <c r="F208" s="32">
        <f t="shared" si="11"/>
        <v>95.62</v>
      </c>
      <c r="G208" s="51"/>
    </row>
    <row r="209" spans="1:7" s="3" customFormat="1" ht="15.75" customHeight="1" x14ac:dyDescent="0.2">
      <c r="A209" s="43" t="s">
        <v>7</v>
      </c>
      <c r="B209" s="43"/>
      <c r="C209" s="44">
        <f>C9+C25+C45+C49+C77+C89+C113+C133+C153+C157+C161+C177+C193+C197+C201+C205</f>
        <v>1157313.0340799999</v>
      </c>
      <c r="D209" s="44">
        <f>D9+D25+D45+D49+D77+D89+D113+D133+D153+D157+D161+D177+D193+D197+D201+D205</f>
        <v>1140685.6049200001</v>
      </c>
      <c r="E209" s="20">
        <f t="shared" si="12"/>
        <v>16627.42916</v>
      </c>
      <c r="F209" s="21">
        <f t="shared" si="11"/>
        <v>98.56</v>
      </c>
      <c r="G209" s="45"/>
    </row>
    <row r="210" spans="1:7" s="3" customFormat="1" ht="33" customHeight="1" x14ac:dyDescent="0.2">
      <c r="A210" s="22" t="s">
        <v>9</v>
      </c>
      <c r="B210" s="22"/>
      <c r="C210" s="46">
        <f>C90</f>
        <v>0</v>
      </c>
      <c r="D210" s="46">
        <f>D90</f>
        <v>0</v>
      </c>
      <c r="E210" s="47">
        <f t="shared" si="12"/>
        <v>0</v>
      </c>
      <c r="F210" s="48">
        <v>0</v>
      </c>
      <c r="G210" s="45"/>
    </row>
    <row r="211" spans="1:7" s="3" customFormat="1" ht="18.75" customHeight="1" x14ac:dyDescent="0.2">
      <c r="A211" s="22" t="s">
        <v>10</v>
      </c>
      <c r="B211" s="22"/>
      <c r="C211" s="46">
        <f>C10+C26+C46+C50+C78+C91+C114+C134+C158+C162+C178+C194+C198+C202+C154+C206</f>
        <v>27655.00474</v>
      </c>
      <c r="D211" s="46">
        <f>D10+D26+D46+D50+D78+D91+D114+D134+D158+D162+D178+D194+D198+D202+D154+D206</f>
        <v>27641.034199999998</v>
      </c>
      <c r="E211" s="20">
        <f t="shared" si="12"/>
        <v>13.97054</v>
      </c>
      <c r="F211" s="21">
        <f t="shared" si="11"/>
        <v>99.95</v>
      </c>
      <c r="G211" s="45"/>
    </row>
    <row r="212" spans="1:7" s="3" customFormat="1" ht="18" customHeight="1" x14ac:dyDescent="0.2">
      <c r="A212" s="22" t="s">
        <v>5</v>
      </c>
      <c r="B212" s="22"/>
      <c r="C212" s="46">
        <f>C11+C27+C47+C51+C79+C92+C115+C135+C155+C159+C163+C179+C195+CC207203+C207</f>
        <v>463705.89168</v>
      </c>
      <c r="D212" s="46">
        <f>D11+D27+D47+D51+D79+D92+D115+D135+D155+D159+D163+D179+D195+D199+D203+D207</f>
        <v>461921.08979</v>
      </c>
      <c r="E212" s="20">
        <f t="shared" si="12"/>
        <v>1784.80189</v>
      </c>
      <c r="F212" s="21">
        <f t="shared" si="11"/>
        <v>99.62</v>
      </c>
      <c r="G212" s="45"/>
    </row>
    <row r="213" spans="1:7" s="3" customFormat="1" ht="19.5" customHeight="1" x14ac:dyDescent="0.2">
      <c r="A213" s="22" t="s">
        <v>6</v>
      </c>
      <c r="B213" s="22"/>
      <c r="C213" s="46">
        <f>C12+C28+C48+C52+C80+C93+C116+C136+C156+C160+C164+C180+C196+C200+C204+C208</f>
        <v>665952.13766000001</v>
      </c>
      <c r="D213" s="46">
        <f>D12+D28+D48+D52+D80+D93+D116+D136+D156+D160+D164+D180+D196+D200+D204+D208</f>
        <v>651123.48092999996</v>
      </c>
      <c r="E213" s="20">
        <f t="shared" si="12"/>
        <v>14828.656730000001</v>
      </c>
      <c r="F213" s="21">
        <f t="shared" si="11"/>
        <v>97.77</v>
      </c>
      <c r="G213" s="45"/>
    </row>
    <row r="214" spans="1:7" x14ac:dyDescent="0.2">
      <c r="C214" s="10"/>
      <c r="D214" s="8"/>
      <c r="E214" s="6"/>
    </row>
    <row r="215" spans="1:7" x14ac:dyDescent="0.2">
      <c r="B215" s="5"/>
      <c r="C215" s="7"/>
      <c r="D215" s="7"/>
      <c r="E215" s="6"/>
    </row>
    <row r="216" spans="1:7" x14ac:dyDescent="0.2">
      <c r="C216" s="9"/>
      <c r="E216" s="6"/>
    </row>
    <row r="217" spans="1:7" x14ac:dyDescent="0.2">
      <c r="C217" s="7"/>
      <c r="D217" s="4"/>
      <c r="E217" s="6"/>
    </row>
    <row r="218" spans="1:7" x14ac:dyDescent="0.2">
      <c r="E218" s="6"/>
    </row>
    <row r="219" spans="1:7" x14ac:dyDescent="0.2">
      <c r="E219" s="6"/>
    </row>
    <row r="220" spans="1:7" x14ac:dyDescent="0.2">
      <c r="E220" s="6"/>
    </row>
    <row r="221" spans="1:7" x14ac:dyDescent="0.2">
      <c r="E221" s="6"/>
    </row>
    <row r="222" spans="1:7" x14ac:dyDescent="0.2">
      <c r="E222" s="6"/>
    </row>
    <row r="223" spans="1:7" x14ac:dyDescent="0.2">
      <c r="E223" s="6"/>
    </row>
    <row r="224" spans="1:7" x14ac:dyDescent="0.2">
      <c r="E224" s="6"/>
    </row>
    <row r="225" spans="3:5" x14ac:dyDescent="0.2">
      <c r="E225" s="6"/>
    </row>
    <row r="226" spans="3:5" x14ac:dyDescent="0.2">
      <c r="E226" s="6"/>
    </row>
    <row r="227" spans="3:5" x14ac:dyDescent="0.2">
      <c r="E227" s="6"/>
    </row>
    <row r="228" spans="3:5" x14ac:dyDescent="0.2">
      <c r="E228" s="6"/>
    </row>
    <row r="229" spans="3:5" x14ac:dyDescent="0.2">
      <c r="C229" s="2" t="s">
        <v>107</v>
      </c>
      <c r="E229" s="6"/>
    </row>
    <row r="230" spans="3:5" x14ac:dyDescent="0.2">
      <c r="E230" s="6"/>
    </row>
    <row r="231" spans="3:5" x14ac:dyDescent="0.2">
      <c r="E231" s="6"/>
    </row>
    <row r="232" spans="3:5" x14ac:dyDescent="0.2">
      <c r="E232" s="6"/>
    </row>
    <row r="233" spans="3:5" x14ac:dyDescent="0.2">
      <c r="E233" s="6"/>
    </row>
    <row r="234" spans="3:5" x14ac:dyDescent="0.2">
      <c r="E234" s="6"/>
    </row>
    <row r="235" spans="3:5" x14ac:dyDescent="0.2">
      <c r="E235" s="6"/>
    </row>
    <row r="236" spans="3:5" x14ac:dyDescent="0.2">
      <c r="E236" s="6"/>
    </row>
    <row r="237" spans="3:5" x14ac:dyDescent="0.2">
      <c r="E237" s="6"/>
    </row>
    <row r="238" spans="3:5" x14ac:dyDescent="0.2">
      <c r="E238" s="6"/>
    </row>
    <row r="239" spans="3:5" x14ac:dyDescent="0.2">
      <c r="E239" s="6"/>
    </row>
    <row r="240" spans="3:5" x14ac:dyDescent="0.2">
      <c r="E240" s="6"/>
    </row>
    <row r="241" spans="5:5" x14ac:dyDescent="0.2">
      <c r="E241" s="6"/>
    </row>
    <row r="242" spans="5:5" x14ac:dyDescent="0.2">
      <c r="E242" s="6"/>
    </row>
    <row r="243" spans="5:5" x14ac:dyDescent="0.2">
      <c r="E243" s="6"/>
    </row>
    <row r="244" spans="5:5" x14ac:dyDescent="0.2">
      <c r="E244" s="6"/>
    </row>
    <row r="245" spans="5:5" x14ac:dyDescent="0.2">
      <c r="E245" s="6"/>
    </row>
    <row r="246" spans="5:5" x14ac:dyDescent="0.2">
      <c r="E246" s="6"/>
    </row>
    <row r="247" spans="5:5" x14ac:dyDescent="0.2">
      <c r="E247" s="6"/>
    </row>
    <row r="248" spans="5:5" x14ac:dyDescent="0.2">
      <c r="E248" s="6"/>
    </row>
  </sheetData>
  <mergeCells count="27">
    <mergeCell ref="G61:G64"/>
    <mergeCell ref="G85:G88"/>
    <mergeCell ref="G121:G124"/>
    <mergeCell ref="A6:G6"/>
    <mergeCell ref="G45:G48"/>
    <mergeCell ref="G53:G56"/>
    <mergeCell ref="G17:G20"/>
    <mergeCell ref="G21:G24"/>
    <mergeCell ref="G33:G36"/>
    <mergeCell ref="G94:G98"/>
    <mergeCell ref="G37:G40"/>
    <mergeCell ref="G29:G32"/>
    <mergeCell ref="C1:D1"/>
    <mergeCell ref="C2:D2"/>
    <mergeCell ref="C3:D3"/>
    <mergeCell ref="C4:D4"/>
    <mergeCell ref="A5:G5"/>
    <mergeCell ref="G125:G128"/>
    <mergeCell ref="G129:G132"/>
    <mergeCell ref="G137:G140"/>
    <mergeCell ref="G149:G152"/>
    <mergeCell ref="G153:G156"/>
    <mergeCell ref="G157:G160"/>
    <mergeCell ref="G165:G168"/>
    <mergeCell ref="G185:G188"/>
    <mergeCell ref="G189:G192"/>
    <mergeCell ref="G205:G208"/>
  </mergeCells>
  <pageMargins left="0.39370078740157483" right="0" top="0.59055118110236227" bottom="0.19685039370078741" header="0.39370078740157483" footer="0.51181102362204722"/>
  <pageSetup paperSize="9" scale="65" firstPageNumber="4294967295" fitToHeight="0" orientation="landscape" cellComments="asDisplayed" r:id="rId1"/>
  <headerFooter differentFirst="1" alignWithMargins="0">
    <oddHeader>&amp;R&amp;P</oddHeader>
    <oddFooter>&amp;L&amp;C&amp;R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 (3)</vt:lpstr>
      <vt:lpstr>'Документ (3)'!Заголовки_для_печати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Зверева Ирина Викторовна</dc:creator>
  <cp:lastModifiedBy>Ludmila</cp:lastModifiedBy>
  <cp:lastPrinted>2019-02-12T01:26:04Z</cp:lastPrinted>
  <dcterms:created xsi:type="dcterms:W3CDTF">2014-10-06T23:30:42Z</dcterms:created>
  <dcterms:modified xsi:type="dcterms:W3CDTF">2019-03-21T00:26:43Z</dcterms:modified>
</cp:coreProperties>
</file>