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Чепурко\Постановления\Пост-ние. Ремонт электросетей\"/>
    </mc:Choice>
  </mc:AlternateContent>
  <bookViews>
    <workbookView xWindow="0" yWindow="0" windowWidth="20076" windowHeight="8640" tabRatio="500"/>
  </bookViews>
  <sheets>
    <sheet name="Электро" sheetId="8" r:id="rId1"/>
    <sheet name="Образование" sheetId="7" state="hidden" r:id="rId2"/>
  </sheets>
  <definedNames>
    <definedName name="__xlnm.Print_Area" localSheetId="1">Образование!$A$1:$K$5</definedName>
    <definedName name="__xlnm.Print_Area_0" localSheetId="1">#N/A</definedName>
    <definedName name="__xlnm.Print_Titles" localSheetId="1">Образование!$2:$4</definedName>
    <definedName name="Print_Area_0" localSheetId="1">#N/A</definedName>
    <definedName name="Print_Area_0_0" localSheetId="1">#N/A</definedName>
    <definedName name="Print_Titles_0" localSheetId="1">#N/A</definedName>
    <definedName name="_xlnm.Print_Titles" localSheetId="1">Образование!$2:$4</definedName>
    <definedName name="_xlnm.Print_Area" localSheetId="1">Образование!$A$1:$K$206</definedName>
    <definedName name="_xlnm.Print_Area" localSheetId="0">Электро!$A$1:$F$56</definedName>
    <definedName name="Ремонт" localSheetId="1">#N/A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8" l="1"/>
  <c r="C19" i="8"/>
  <c r="D32" i="8" l="1"/>
  <c r="C32" i="8"/>
  <c r="D36" i="8"/>
  <c r="C36" i="8"/>
  <c r="D8" i="8"/>
  <c r="C8" i="8"/>
  <c r="C13" i="8" l="1"/>
  <c r="C15" i="8"/>
  <c r="C40" i="8"/>
  <c r="C44" i="8"/>
  <c r="C48" i="8"/>
  <c r="C51" i="8"/>
  <c r="C54" i="8"/>
  <c r="D54" i="8"/>
  <c r="D51" i="8"/>
  <c r="D48" i="8"/>
  <c r="D44" i="8"/>
  <c r="D40" i="8"/>
  <c r="D15" i="8"/>
  <c r="D13" i="8"/>
  <c r="D55" i="8" l="1"/>
  <c r="C55" i="8"/>
  <c r="J195" i="7"/>
  <c r="I195" i="7"/>
  <c r="H195" i="7"/>
  <c r="F195" i="7"/>
  <c r="E195" i="7"/>
  <c r="J194" i="7"/>
  <c r="I194" i="7"/>
  <c r="H194" i="7"/>
  <c r="E194" i="7"/>
  <c r="J193" i="7"/>
  <c r="I193" i="7"/>
  <c r="I185" i="7" s="1"/>
  <c r="H193" i="7"/>
  <c r="E193" i="7"/>
  <c r="J192" i="7"/>
  <c r="I192" i="7"/>
  <c r="H192" i="7"/>
  <c r="E192" i="7"/>
  <c r="J191" i="7"/>
  <c r="I191" i="7"/>
  <c r="H191" i="7"/>
  <c r="E191" i="7"/>
  <c r="J190" i="7"/>
  <c r="I190" i="7"/>
  <c r="H190" i="7"/>
  <c r="E190" i="7"/>
  <c r="J189" i="7"/>
  <c r="I189" i="7"/>
  <c r="H189" i="7"/>
  <c r="E189" i="7"/>
  <c r="J188" i="7"/>
  <c r="J185" i="7" s="1"/>
  <c r="I188" i="7"/>
  <c r="H188" i="7"/>
  <c r="F188" i="7"/>
  <c r="E188" i="7"/>
  <c r="E185" i="7" s="1"/>
  <c r="J187" i="7"/>
  <c r="I187" i="7"/>
  <c r="H187" i="7"/>
  <c r="F187" i="7"/>
  <c r="E187" i="7"/>
  <c r="G185" i="7"/>
  <c r="F181" i="7"/>
  <c r="F180" i="7"/>
  <c r="F179" i="7"/>
  <c r="F178" i="7"/>
  <c r="F177" i="7"/>
  <c r="F176" i="7"/>
  <c r="F175" i="7"/>
  <c r="J171" i="7"/>
  <c r="I171" i="7"/>
  <c r="G171" i="7"/>
  <c r="E171" i="7"/>
  <c r="F170" i="7"/>
  <c r="F169" i="7"/>
  <c r="F168" i="7"/>
  <c r="F167" i="7"/>
  <c r="F166" i="7"/>
  <c r="F165" i="7"/>
  <c r="F160" i="7" s="1"/>
  <c r="F164" i="7"/>
  <c r="J160" i="7"/>
  <c r="I160" i="7"/>
  <c r="H160" i="7"/>
  <c r="G160" i="7"/>
  <c r="E160" i="7"/>
  <c r="F159" i="7"/>
  <c r="F158" i="7"/>
  <c r="F157" i="7"/>
  <c r="F156" i="7"/>
  <c r="F155" i="7"/>
  <c r="F154" i="7"/>
  <c r="F153" i="7"/>
  <c r="J149" i="7"/>
  <c r="I149" i="7"/>
  <c r="H149" i="7"/>
  <c r="G149" i="7"/>
  <c r="F149" i="7"/>
  <c r="E149" i="7"/>
  <c r="F148" i="7"/>
  <c r="F147" i="7"/>
  <c r="F146" i="7"/>
  <c r="F145" i="7"/>
  <c r="F144" i="7"/>
  <c r="F143" i="7"/>
  <c r="F142" i="7"/>
  <c r="F138" i="7" s="1"/>
  <c r="J138" i="7"/>
  <c r="I138" i="7"/>
  <c r="H138" i="7"/>
  <c r="G138" i="7"/>
  <c r="E138" i="7"/>
  <c r="F137" i="7"/>
  <c r="F136" i="7"/>
  <c r="F135" i="7"/>
  <c r="F134" i="7"/>
  <c r="F133" i="7"/>
  <c r="F132" i="7"/>
  <c r="F131" i="7"/>
  <c r="J127" i="7"/>
  <c r="I127" i="7"/>
  <c r="H127" i="7"/>
  <c r="G127" i="7"/>
  <c r="E127" i="7"/>
  <c r="F125" i="7"/>
  <c r="F124" i="7"/>
  <c r="F123" i="7"/>
  <c r="F122" i="7"/>
  <c r="F121" i="7"/>
  <c r="F120" i="7"/>
  <c r="F116" i="7" s="1"/>
  <c r="J116" i="7"/>
  <c r="I116" i="7"/>
  <c r="H116" i="7"/>
  <c r="G116" i="7"/>
  <c r="E116" i="7"/>
  <c r="F115" i="7"/>
  <c r="F114" i="7"/>
  <c r="F113" i="7"/>
  <c r="F112" i="7"/>
  <c r="F111" i="7"/>
  <c r="F110" i="7"/>
  <c r="F105" i="7" s="1"/>
  <c r="F109" i="7"/>
  <c r="J105" i="7"/>
  <c r="I105" i="7"/>
  <c r="H105" i="7"/>
  <c r="G105" i="7"/>
  <c r="E105" i="7"/>
  <c r="F104" i="7"/>
  <c r="F103" i="7"/>
  <c r="F102" i="7"/>
  <c r="F101" i="7"/>
  <c r="F100" i="7"/>
  <c r="F94" i="7" s="1"/>
  <c r="F99" i="7"/>
  <c r="F98" i="7"/>
  <c r="J94" i="7"/>
  <c r="I94" i="7"/>
  <c r="H94" i="7"/>
  <c r="G94" i="7"/>
  <c r="E94" i="7"/>
  <c r="F93" i="7"/>
  <c r="F92" i="7"/>
  <c r="F91" i="7"/>
  <c r="F90" i="7"/>
  <c r="F89" i="7"/>
  <c r="F88" i="7"/>
  <c r="F87" i="7"/>
  <c r="J83" i="7"/>
  <c r="I83" i="7"/>
  <c r="H83" i="7"/>
  <c r="G83" i="7"/>
  <c r="F83" i="7"/>
  <c r="E83" i="7"/>
  <c r="F82" i="7"/>
  <c r="F81" i="7"/>
  <c r="F80" i="7"/>
  <c r="F79" i="7"/>
  <c r="F78" i="7"/>
  <c r="F77" i="7"/>
  <c r="F76" i="7"/>
  <c r="F72" i="7" s="1"/>
  <c r="J72" i="7"/>
  <c r="I72" i="7"/>
  <c r="H72" i="7"/>
  <c r="G72" i="7"/>
  <c r="E72" i="7"/>
  <c r="F71" i="7"/>
  <c r="F70" i="7"/>
  <c r="F69" i="7"/>
  <c r="F68" i="7"/>
  <c r="F67" i="7"/>
  <c r="F66" i="7"/>
  <c r="F65" i="7"/>
  <c r="J61" i="7"/>
  <c r="I61" i="7"/>
  <c r="H61" i="7"/>
  <c r="G61" i="7"/>
  <c r="F61" i="7"/>
  <c r="E61" i="7"/>
  <c r="F60" i="7"/>
  <c r="F59" i="7"/>
  <c r="F58" i="7"/>
  <c r="F57" i="7"/>
  <c r="F56" i="7"/>
  <c r="F55" i="7"/>
  <c r="F54" i="7"/>
  <c r="F50" i="7" s="1"/>
  <c r="J50" i="7"/>
  <c r="I50" i="7"/>
  <c r="H50" i="7"/>
  <c r="G50" i="7"/>
  <c r="E50" i="7"/>
  <c r="F49" i="7"/>
  <c r="F48" i="7"/>
  <c r="F47" i="7"/>
  <c r="F46" i="7"/>
  <c r="F45" i="7"/>
  <c r="F44" i="7"/>
  <c r="F39" i="7" s="1"/>
  <c r="F43" i="7"/>
  <c r="J39" i="7"/>
  <c r="I39" i="7"/>
  <c r="H39" i="7"/>
  <c r="G39" i="7"/>
  <c r="E39" i="7"/>
  <c r="F38" i="7"/>
  <c r="F37" i="7"/>
  <c r="F36" i="7"/>
  <c r="F35" i="7"/>
  <c r="F34" i="7"/>
  <c r="F33" i="7"/>
  <c r="F32" i="7"/>
  <c r="J28" i="7"/>
  <c r="I28" i="7"/>
  <c r="H28" i="7"/>
  <c r="G28" i="7"/>
  <c r="E28" i="7"/>
  <c r="F27" i="7"/>
  <c r="F26" i="7"/>
  <c r="F25" i="7"/>
  <c r="F24" i="7"/>
  <c r="F23" i="7"/>
  <c r="F22" i="7"/>
  <c r="F21" i="7"/>
  <c r="J17" i="7"/>
  <c r="I17" i="7"/>
  <c r="H17" i="7"/>
  <c r="G17" i="7"/>
  <c r="E17" i="7"/>
  <c r="F16" i="7"/>
  <c r="F15" i="7"/>
  <c r="F14" i="7"/>
  <c r="F13" i="7"/>
  <c r="F12" i="7"/>
  <c r="F11" i="7"/>
  <c r="F10" i="7"/>
  <c r="J6" i="7"/>
  <c r="I6" i="7"/>
  <c r="H6" i="7"/>
  <c r="G6" i="7"/>
  <c r="F6" i="7"/>
  <c r="E6" i="7"/>
  <c r="F17" i="7" l="1"/>
  <c r="F191" i="7"/>
  <c r="F192" i="7"/>
  <c r="H185" i="7"/>
  <c r="F193" i="7"/>
  <c r="F190" i="7"/>
  <c r="F194" i="7"/>
  <c r="F28" i="7"/>
  <c r="F189" i="7"/>
  <c r="F185" i="7" s="1"/>
  <c r="F127" i="7"/>
</calcChain>
</file>

<file path=xl/sharedStrings.xml><?xml version="1.0" encoding="utf-8"?>
<sst xmlns="http://schemas.openxmlformats.org/spreadsheetml/2006/main" count="377" uniqueCount="167">
  <si>
    <t>№ п/п</t>
  </si>
  <si>
    <t>2022-2030 годы</t>
  </si>
  <si>
    <t>2023 год</t>
  </si>
  <si>
    <t>2024 год</t>
  </si>
  <si>
    <t>Ответственные исполнители</t>
  </si>
  <si>
    <t xml:space="preserve">Срок реализации </t>
  </si>
  <si>
    <t>в том числе:</t>
  </si>
  <si>
    <t>Примечание</t>
  </si>
  <si>
    <t>2022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</si>
  <si>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</si>
  <si>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</si>
  <si>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</si>
  <si>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</si>
  <si>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</si>
  <si>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</si>
  <si>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</t>
  </si>
  <si>
    <t xml:space="preserve">II. Мероприятия по развитию инфраструктуры Арсеньевского городского округа </t>
  </si>
  <si>
    <t>Наименование мероприятия или объекта капитального строительства, мощность (при наличии)</t>
  </si>
  <si>
    <t>Объем финансирования, млн. рублей
(в ценах соответствующих лет)*</t>
  </si>
  <si>
    <t>Справочно для обоснований: наличие проектной документации (включая проектно-сметную документацию, госэкспертизы) - указать реквизиты либо "отсутствует</t>
  </si>
  <si>
    <t>Всего</t>
  </si>
  <si>
    <t>ПРОВЕРКА</t>
  </si>
  <si>
    <t>средства федерального бюджета</t>
  </si>
  <si>
    <t xml:space="preserve"> Бюджет Приморского края</t>
  </si>
  <si>
    <t>Бюджет АГО</t>
  </si>
  <si>
    <t>внебюджетные средства</t>
  </si>
  <si>
    <t xml:space="preserve">Капитальный ремонт МДОБУ "ЦРР д/с № 2 "Березка"      </t>
  </si>
  <si>
    <t>Правительство Приморского края, администрация Арсеньевского городского округа</t>
  </si>
  <si>
    <t>ПСД на все виды работ отсутствует. </t>
  </si>
  <si>
    <t xml:space="preserve">2024 г. - ПСД на кап.рем кровли, фасада (0,3+0,2)милн.руб. 2025 г.- ПСД на благоустр.террит 0,3 милн.руб. 2026 г- СМР по кап.рем кровли, фасада, по благоустр.террит (9+5+15) мил.руб. 2027 г.- ПСД на кап.рем. системы жизнеобеспечен, АПС, на кап.рем. Сист.приточ-вытяжной вентиляции(0,2+0,2+0,2)милн.руб. 2028 г- СМР по кап.рем.АПС, сист.вентиляции(2+2) милн.руб. 2029 г. - СМР по кап.рем. сист.жизнеобеспеч. 5 милн.руб, ПСД  на кап.рем.бассейна, сан.узлов (0,1+0,2)милн.руб.  2030 г-.СМР по кап.рем бассеина и сан.узлов (2+1)милн.руб </t>
  </si>
  <si>
    <t>Кап.рем кровли, фасада, благоустр.территории.</t>
  </si>
  <si>
    <t>Кап.рем.АПС, сист.приточ-вытяжной вентиляции</t>
  </si>
  <si>
    <t>Кап.рем.сист.жизнееобеспеч,</t>
  </si>
  <si>
    <t>Кап.рем.бассейна,сан.узлов</t>
  </si>
  <si>
    <t xml:space="preserve">Капитальный ремонт МДОБУ  "Д/с № 9 "Ёлочка"                                                                                                             </t>
  </si>
  <si>
    <t xml:space="preserve">ПСД на все виды работ отсутствует.                           2024 г.- ПСД на кап.рем фас.(0,4+0,4+0,4) милн.р 2025 г - СМР по кап.рем фас, сист.жизнеобесп.(20+10) милн.руб, ПСД на капп.рем. кровли   0 ,3 милн.руб. 2026 г.- СМР по благоустр.тер 10 милн.руб, ПСД на кап.рем. сист.приточ-вытяжной вентиляции, АПС (0,2+0,2) милн.руб. 2027 г. СМР по кап.рем.приточ-вытяжной вент., АПС (2+2) мин.руб. 2028 г.- СМР по кап.рем.кровли 10 милн.руб. 2029 г.- ПСД на кап.рем сан.узлов 0,2 милн.руб. 2030 г. - СМР по кап.рем. сан.узлов.                                                                                      </t>
  </si>
  <si>
    <t xml:space="preserve">                                                               Кап.рем фасада и сист.жизнеобеспеч.</t>
  </si>
  <si>
    <t>Благоустр.террит.</t>
  </si>
  <si>
    <t>Кап.рем. вентиляции и АПС</t>
  </si>
  <si>
    <t>Кап.рем. кровли</t>
  </si>
  <si>
    <t>Кап.рем сан.узлов.</t>
  </si>
  <si>
    <t xml:space="preserve">Капитальный ремонт МДОБУ  "Д/с № 10 "Вишенка"                                                                                                             </t>
  </si>
  <si>
    <t xml:space="preserve">ПСД на все виды работ отсутствует.                           2024 г.- ПСД на благоустр.терит, кап.рем., кровли ( 0,4+0,3) милн.руб; 2025 г- СМР на благоустртеррит.. и кап. рем. Кровли (15+12) милн.руб. 2026 г. - ПСД на кап.рем сист.жизнеобесп.,АПС,приточ-вытяжной вент (0,4+0,2+0,2) милн.руб.2027 г. - СМР по кап.рем.сист жизнеобеспеч.10 милн.руб. 2028 г.- СМР по кап.рем вент, АПС.(6+3) милн.руб. 2029 г. - 0,2 милн.рубб. 2030 г.-СМР по кап.рем сан.узлов.                                             </t>
  </si>
  <si>
    <t>Кап.рем.кровли и благоустр.террит.</t>
  </si>
  <si>
    <t>Кап.рем.сист.вент и АПС</t>
  </si>
  <si>
    <t>Кап.рем.сан.узлов</t>
  </si>
  <si>
    <t xml:space="preserve">Капитальный ремонт МДОБУ  "Д/с № 12 "Золотой ключик"         </t>
  </si>
  <si>
    <t>ПСД на все виды работ отсутствует.                                                                 2024 г. - ПСД на благоустр.террит., кап.рем. Сист.жизнеобеспеч., фасада (0,3+0,3+0,2) милн.руб. 2025 г.- СМР по бл.террит. 7 милин.руб. 2026г.- СМР по кап.рем.сист.жизнеобесп. 6 милн.руб. 2027 г. - СМР по кап.рем.фасада 12 милн.руб, ПСД АПС,вентил. (0,15+0,15). 2028 г.- СМР по кап.рем. АПС, вент.(1,5+1,5).2029 г.- ПСД на сан.узлов, кровли(0,15+0,4)миин.руб. 2030 г.- СМР по кап.рем.кровли, сан.узлов.(2+10)мин.руб.</t>
  </si>
  <si>
    <t>Кап.рем.сист.жизнеобесп.</t>
  </si>
  <si>
    <t>Кап.рем.фасада.</t>
  </si>
  <si>
    <t>Кап.рем.АПС, вентиляции.</t>
  </si>
  <si>
    <t>Кап.рем. сан.узлов, кровли</t>
  </si>
  <si>
    <t xml:space="preserve">Капитальный ремонт МДОБУ  "Д/с № 13 "Теремок"         </t>
  </si>
  <si>
    <t xml:space="preserve">ПСД на все виды работ отсутствует.                          2024 г.- ПСД на кап.рем.кровли, фасада(0,3+0,5) милн.руб. 2025 г.- благоустр.террит., кап.рем.сист.жизнеобеспеч.(0,3+0,3)милн.руб. 2026 г. - СМР по кап.рем.кровли, фасада(10+10)милн.руб.2027 г.- ПСД на кап.рем.бассейна, АПС(0,2+0,15)милн.руб, СМР на кап.рем.ст.жизнеобеспеч.5 милн.руб.2028г.- СМР по кап.рем.бассейна, АПС(3+1,5)милн.руб.2029г.- ПСД на кап.рем.вентиляции,сан.узлов(0,15+0,1). 2030 г.- СМР по кап.рем.вентил., сан.узлов.                                      </t>
  </si>
  <si>
    <t>Кап.рем.кровли и фасада</t>
  </si>
  <si>
    <t>Кап.рем.сист.жизнеобеспеч.</t>
  </si>
  <si>
    <t>Кап.рем.бассейна,АПС</t>
  </si>
  <si>
    <t>Кап.рем.сист.прит-выт.вентил., сан.узов</t>
  </si>
  <si>
    <t xml:space="preserve">Капитальный ремонт МДОБУ  "Д/с № 14 "Солнышко"         </t>
  </si>
  <si>
    <t xml:space="preserve">ПСД на все виды работ отсутствует.                            2024 г.- ПСД на кап.рем.кровли, фасада, благоустр(0,3+0,2+0,3)милн.руб. 2025 г.- СМР по кап.рем кровли,фасада(10+9)милн.руб. 2026 г.- ПСД на кап.рем.сист.жизнеобеспеч,АПС(0,3+0,15)милн.руб.2027 г.- СМР по благоустр.террит., по кап.рем.АПС, сист.жинеобеспеч.(12+1,5+5)милн.руб.2028 г.- ПСД на кап.рем.ветил,сан.узов(0,2+0,15)милн.руб. 2029 г.- СМР на кап.рем.сан.узлов 2,5 милн.руб. 2030 г.- СМР по кап.рем.вентиляции 1,5 милн.руб.              </t>
  </si>
  <si>
    <t>Кап.рем.кровли и фасада.</t>
  </si>
  <si>
    <t>Благоустр.террит., кап.рем.АПС,сист.жизнеобеспеч.</t>
  </si>
  <si>
    <t>Кап.рем.сан.узлов.</t>
  </si>
  <si>
    <t>Кап.рем.вентиляции.</t>
  </si>
  <si>
    <t>Капитальный ремонт МДОБУ " ЦРР д/с № 20  "Родничок"</t>
  </si>
  <si>
    <t>ПСД на все виды работ отсутствует.                          2024 г.- ПСД на кап.рем.сист.жизнеобеспеч.,благоустр.террит.(0,4+0,4) милн.руб.2025 г.- СМР по кап.рем.сист,жмзнеобеспеч, благоустр.(8+10)милн.руб. 2026 г.- ПСД на кап.рем.кровли, АПС(0,3+0,2)милн.руб. 2027 г.- кап.рем.кровли, АПС (10+2) милн.руб,ПСД на кап.рем.вентиляции 0,2 милн.руб. 2028 г.- СМР по кап.рем ветиляции 2 милн.руб, ПСД на кап.рем.сан.узлов 0,2 милн.руб. 2029 г.- СМР по кап.рем.сан.узлов, 2милн.руб.                             </t>
  </si>
  <si>
    <t xml:space="preserve">                                                                Благоустр.террит,кап.рем.сист.жизнеобеспеч.</t>
  </si>
  <si>
    <t>Кап.рем.кровли.</t>
  </si>
  <si>
    <t>Кап.рем.вентил,</t>
  </si>
  <si>
    <t xml:space="preserve">Капитальный ремонт МДОБУ "ЦРР д/с  № 21 "Светлячок"         </t>
  </si>
  <si>
    <t>ПСД на все виды работ отсутствует.                            2024 г.- ПСД на кап.рем.кровли,фасада,сист,жизнеобеспеч, вентиляции(0,3+0,1+0,3+0,15)милн.руб. 2025 г.- СМР по кап.рем.сист.жизнеобеспеч.5 милн.руб. 2026 г.- СМР по кап.рем.кровли, фасада(9+5)милн.руб., ПСД на кап.рем.бассейна 0,5милн.руб. 2027 г.- СМР на кап.рем.бассейна 10 милн.руб.ПСД на кап.рем сан.узлов. 0,15 милн.руб. 2028 г.- СМР на кап.рем.сан.узлов. 2 милн.руб. 2029 г- ПСД на кап.рем.АПС 0,2 милн.руб. 2030 г.- СМР по кап.рем. АПС 2 милн.руб.</t>
  </si>
  <si>
    <t xml:space="preserve">                                                           Кап.рем.сист.жизнеобеспеч.</t>
  </si>
  <si>
    <t>Кап.рем.кровли,фасада.</t>
  </si>
  <si>
    <t>Кап.рем.бассейна.</t>
  </si>
  <si>
    <t>Кап.рем.АПС</t>
  </si>
  <si>
    <t>Капитальный ремонт МДОБУ "ЦРР детский сад № 24 "Улыбка"</t>
  </si>
  <si>
    <t>2024 г.- на кап.рем фасадов, благоустройство (0,15+0,3)милн.руб 2025г.- СМР по благоустройству 8 милн.руб.,ПСД на кап.рем.сист.обеспечен,АПС (0,3+0,1)милн.руб.2026 г.- СМР по кап.рем фасада, сист.жизнеобеспечения, АПС (4+5+2)милн.руб.2027 г- ПСД на кап.рем. венттляц, сан.узлов (0,2+0,1) милн.руб. 2028 г.- СМР по кап.рем.вентил 2 милн.руб. 2030 г.- СМР по сан.узлам. 2 милн.руб.</t>
  </si>
  <si>
    <t>Благоустройство территории</t>
  </si>
  <si>
    <t>Кап.рем. Фасада,сист.жизнеобеспеч, АПС</t>
  </si>
  <si>
    <t>Кап.рем.сист вентиляции</t>
  </si>
  <si>
    <t>Капитальный ремонт МДОБУ "Детский сад общеразвивающего вида № 25 "Журавушка"</t>
  </si>
  <si>
    <t>2024 г.- ПСД на кап.рем.кровли,фасад( 0,3+0,3) милн.руб; 2025 г.- СМР по кап.рем.кровли, фасада (10+6)милн.руб; 2026 г.- ПСД на благоустр.террит, бассейна(0,3+0,1)милн.руб.; 2027 г.- СМР по кап.рем.бассейна, благоустр.террит. (2+15) милн.руб., ПСД на АПС, сисит вентил., сист жизнеобеспечения (0,15+0,2+0,2) милн.руб. 2029 г.- ПСД на кап.рем.сан.узлов. 0,15 милн.руб. 2030 г.- СМР по кап.рем.сан.узлов.</t>
  </si>
  <si>
    <t xml:space="preserve">                                                          Кап.рем.кровли, фасада.</t>
  </si>
  <si>
    <t>Кап.рем.бассейна, благоустройст.террит.</t>
  </si>
  <si>
    <t>Кап.рем.АПС, сист.приточ-вытяжной вентиляции, жизнеобеспеч.</t>
  </si>
  <si>
    <t>Капитальный ремонт МДОБУ "Детский сад общеразвивающего вида № 26 "Росинка"</t>
  </si>
  <si>
    <t xml:space="preserve">2024 г.- ПСД на кап.рем.кровли, фасада, сист.жизнеобеспеч, сан.узлов (0,3+0,1+0,3+0,1)милн.руб. 2025 г.- СМР по кап.рем.кровли,фасада,сист, обеспечения, сан.узл(8+5+5+1)милн.руб. 2026 г.- ПСД на кап.рем.АПС, благоустр.террит., на кап.рем.сист.вентляции.(0,15+0,3+0,1) милн.руб. 2027 г.- СМР по кап.рем.АПС, благоустр,вентиляции(2+16+2)милн.руб. 2028 г.- ПСД на кап.рем.бассейна 0,4 милн.руб. 2029 г.- Кап.рем.бассейна 3 милн.руб.  </t>
  </si>
  <si>
    <t>Кап.рем.кровли, фасада, сист.обеспеч,сан.узлов.</t>
  </si>
  <si>
    <t>Кап.рем.АПС,благоустр.террит., сист.вентиляции</t>
  </si>
  <si>
    <t>Капитальный ремонт МДОБУ "Детский сад общеразвивающего вида № 27 "Дюймовочка"</t>
  </si>
  <si>
    <t>2024 г.- ПСД на кап.рем.кровли, фасада(0,2+0,2) милн.руб. 2025 г.- СМР по кап.рем.кровли и фасада(11+10)милн.руб. 2026 г.- ПСД на какп.рем.сист.жизнеобеспеч,АПС, благоустройство террит.(0,2+0,15+0,4)милн.руб. 2027 г.- СМР по кап.рем сист.жизнеобеспеч, АПС, благоустр (6+2+12) милн.руб. 2028 г.- ПСД на кап.рем бассейна, сан.узлов (0,6+0,2) милн.руб.2029 г.- СМР по кап.рем.бассейна, сан.узлов.(10+3)милн.руб.,ПСД на кап.рем.сист.вентиляц. 0,3 милн.руб. 2030 г.- СМР по кап.рем.сист вентил.2 милн.руб.</t>
  </si>
  <si>
    <t>Капитальный ремонт МДОБУ "Детский сад общеразвивающего вида № 28 "Фламинго"</t>
  </si>
  <si>
    <t xml:space="preserve">2024 г.- ПСД на кап.рем.кровли, фасада, сист.жизнеобеспечения (0,2+0,1+0,3)милн.руб. 2025 г.- СМР по кап.рем.кровли, фасада (9+10) милн.руб. 2026 г.- СМР по кап.рем.системы.жизнеобеспечения,ПСД на кап.рем АПС, благоустройст.территор(6+0,15+0,4)милн.руб. 2027 г.- СМР по кап.рем.АПС,благоустройство, сан.узлов.(1+12+0,2); 2028 г.- СМР по кап.рем.АПС, благоустройству террит., сан.узлов (1+12+0,2)милн.руб. 2029 г.- ПСД на кап.рем.бассейна 0,8 милн.руб.2030 г.- СМР по кап.рем.бассейна. </t>
  </si>
  <si>
    <t>Кап.рем.кровли, фасада.</t>
  </si>
  <si>
    <t>Кап.рем.бассейн</t>
  </si>
  <si>
    <t>Капитальный ремонт МДОБУ "Детский сад общеразвивающего вида № 30 "Лесная сказка"</t>
  </si>
  <si>
    <t>2024 г- на кап.рем.кровли, фасада, системы жизниобеспечения(0,3+0,2+0,3)милн.руб.2025 г.- СМР по кап.рем.кровли. 2026 г.- СМР по кап.рем.фасада 10 милн.руб., ПСД на кап.рем.АПС. 0,2 милн.руб. 2027 г.- СМР по кап.рем.сист.жизнеобеспечения 6 милн.руб. ПСД на кап.рем.сист.вентиляции 0,2 милн.руб. 2028 г.- СМР по кап.рем.АПС. сисит.вентиляции (2+2)милн.руб. 2029г.- ПСД на благоустройство территории, на кап.рем.сан.узлов.(0,3+0,2)милн.руб. 2030 г.- СМР по благоустр.террит, по кап.рем.сан.узлов.(10+2)милн.руб</t>
  </si>
  <si>
    <t xml:space="preserve">                                                         Кап.рем.кровли</t>
  </si>
  <si>
    <t>Кап.ремонт.сист.АПС,вентиляции.</t>
  </si>
  <si>
    <t>Кап.ремонт.бассейна, сан.узлов.</t>
  </si>
  <si>
    <t>Капитальный ремонт МДОБУ "Детский сад общеразвивающего вида № 31 "Ладушки"</t>
  </si>
  <si>
    <t>2024 г.- ПСД на кап.рем.кровли, фасады.(0,2+0,15)милн.руб. 2025г.-СМР по кап.рем. фасада 12 милн.руб., ПСД на кап.рем.сист.жизнеобеспечения 0,3 милн.руб. 2026 г.- СМР по кап.рем.кровли 10 милн.,ПСД на кап.ремонт.АПС 0,2 милн.руб. 2027 г.- СМР по кап.рем сисит.жизнеобеспечению,АПС (10+3 )милн.руб. ПСД на сист.вентил 0,2 милн.руб. 2028 г.- СМР на кап.рем.сист.вентил. 3 милн.руб, ПСД на благоустройство террит. 0,5 милн.руб. 2029 г.- СМР на благоустр.террит.16 милн.руб, ПСД на кап.рем. сан.узлов, бассейна.(16+0,2+0,6)милн.руб.СМР по кап.рем.сан.узлов, бассейнов(3+15)милн.руб.</t>
  </si>
  <si>
    <t xml:space="preserve">                                                            Кап.рем.фасада</t>
  </si>
  <si>
    <t>Кап.рем.кровли</t>
  </si>
  <si>
    <t>Кап.рем.сист.жизнеобеспечения</t>
  </si>
  <si>
    <t>Кап.рем.сист.вентиляции.</t>
  </si>
  <si>
    <t>Капитальный ремонт МДОБУ "Детский сад общеразвивающего вида № 32 "АБВГДейка"</t>
  </si>
  <si>
    <t>ПСД на кап.рем.бассейна</t>
  </si>
  <si>
    <t>2024 г.- ПСД на кап.рем.кровли, сист.жизнеобеспеч., сист вентиляции(0,3+0,2+ 0,3)милн.руб. 2025 г.- ПСД на благоустр.террит., кап.рем. сан.узлов(0,4+0,2) милн.руб.                                                                        2026 г. СМР по кап.рем.кровли, сист.жизнеобеспеч., сист.вентиляции(15+15+ 2,5)милн.руб.  2027 г. СМР по кап.рем.сан.узлов, ПСД на кап.рем.фасада, благоустр.террит.(3+0,4) милн.руб. 2028 г.- СМР по кап.рем.фасада, благоустр.террит.(10+16)милн.руб. 2029 г.- ПСД на кап.рем.АПС 0,3 милн.руб. 2030 г.- СМР по кап.рем.АПС 3 милн.руб.</t>
  </si>
  <si>
    <t xml:space="preserve"> 2030 год</t>
  </si>
  <si>
    <t>ИТОГО дошкольные образовательные учреждения</t>
  </si>
  <si>
    <t>Название участка работ по монтажу новых линий уличного освещения</t>
  </si>
  <si>
    <t>Протяженность новых линий уличного освещения, м</t>
  </si>
  <si>
    <t>Срок проведения работ, годы</t>
  </si>
  <si>
    <t>Ул. Сафонова</t>
  </si>
  <si>
    <t>Ул. Пушкинская, от дома № 48 до дома № 78</t>
  </si>
  <si>
    <t>Ул. Победы от ул. Октябрьская до ул. Садовая</t>
  </si>
  <si>
    <t>Ул. Камышовая, ул. Малиновского дома №№ 1-20</t>
  </si>
  <si>
    <t>Ул. Нижняя</t>
  </si>
  <si>
    <t>Ул. 9 Мая и ул. Пограничная, от ул. Ленинская до пер. Пархоменко</t>
  </si>
  <si>
    <t>Ул. Баневура</t>
  </si>
  <si>
    <t>Ул. Маяковского</t>
  </si>
  <si>
    <t>Ул. Чкалова от ул. Первомайская до ул. Садовая</t>
  </si>
  <si>
    <t>Пер. Гвардейский от дома № 33 до ул. 9 Мая</t>
  </si>
  <si>
    <t>Пер. Озерный от дома № 16а до ул. 9 Мая</t>
  </si>
  <si>
    <t>Пер. Вишневый  от ул. 9 Мая до ул. Мебельная</t>
  </si>
  <si>
    <t>Пер. Гастелло от дома № 26 до ул. 9 Мая</t>
  </si>
  <si>
    <t>Пер. Горный от дома № 22 до ул. 9 Мая</t>
  </si>
  <si>
    <t>Пер. Шевченко от дома № 33 до ул. 9 Мая</t>
  </si>
  <si>
    <t>Ул. Мебельная</t>
  </si>
  <si>
    <t>Ул. Подгорная</t>
  </si>
  <si>
    <t>Ул. Сосновая</t>
  </si>
  <si>
    <t>Ул. Комсомольская от дома № 68 до ул. 9 Мая</t>
  </si>
  <si>
    <t>Пер. Тупиковый, ул. Вокзальная от ЖД вокзала до МОБУ СОШ № 9 ТП-104</t>
  </si>
  <si>
    <t>Пер. Дальний от ул. Советская</t>
  </si>
  <si>
    <t>Ул. Центральная</t>
  </si>
  <si>
    <t>Ул. Авиационная</t>
  </si>
  <si>
    <t>Ул. Жуковского от ул. Стахановская до пер. Дальний</t>
  </si>
  <si>
    <t>Ул. Ягодная</t>
  </si>
  <si>
    <t>Ул. Сухановская</t>
  </si>
  <si>
    <t>Ул. Мостовая от дома № 32 до дома № 50а</t>
  </si>
  <si>
    <t>Ул. Мира от ул. Первомайская до ул. Садовая</t>
  </si>
  <si>
    <t>Пер. Строителей от ул. Октябрьская до МДОБУ ЦРР № 27 «Дюймовочка»</t>
  </si>
  <si>
    <t>Ул. Тельмана</t>
  </si>
  <si>
    <t>Ул. Станционная от дома № 67 до дома № 53</t>
  </si>
  <si>
    <t>Проезд от ул. Калининская, 20 до ул. Садовая, 17а</t>
  </si>
  <si>
    <t>Ул. 1-я Таежная</t>
  </si>
  <si>
    <t>Ул. Школьная, ул. Ударная, ул. Дмитрова ТП-13, ТП-94</t>
  </si>
  <si>
    <t>Ул. О. Кошевого от ул. 9 Мая до пер. Тупиковый, ул. Уссурийская, ул. Декабристов</t>
  </si>
  <si>
    <t>Пер. Северный от дома № 4 до дома № 18е, ул. Володарского, КТП-134</t>
  </si>
  <si>
    <t>Итого в 2023 - 2033 годах</t>
  </si>
  <si>
    <t>Всего в 2023 году</t>
  </si>
  <si>
    <t>Всего в 2024 году</t>
  </si>
  <si>
    <t>Всего в 2026 году</t>
  </si>
  <si>
    <t>Всего в 2025 году</t>
  </si>
  <si>
    <t>Всего в 2027 году</t>
  </si>
  <si>
    <t>Всего в 2028 году</t>
  </si>
  <si>
    <t>Всего в 2029 году</t>
  </si>
  <si>
    <t>Всего в 2030 году</t>
  </si>
  <si>
    <t>Всего в 2031 году</t>
  </si>
  <si>
    <t>Всего в 2032 году</t>
  </si>
  <si>
    <t>Всего в 2033 году</t>
  </si>
  <si>
    <t>Пер. Дзержинского от дома № 25 до ул. 9 Мая</t>
  </si>
  <si>
    <t>_________________</t>
  </si>
  <si>
    <t xml:space="preserve">План мероприятий по монтажу новых линий уличного освещения 
на территории Арсеньевского городского округа на 2023 – 2033 годы
</t>
  </si>
  <si>
    <t>Стоимость работ в ценах III кв. 2022 года, руб.</t>
  </si>
  <si>
    <t xml:space="preserve">УТВЕРЖДЕН 
постановлением администрации
Арсеньевского городского округа
от «30» ноября 2022 г. № 672-па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</si>
</sst>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* #,##0.00\ ;\-* #,##0.00\ ;\ * \-#\ ;\ @\ "/>
    <numFmt numFmtId="166" formatCode="0.000"/>
  </numFmts>
  <fonts count="15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24"/>
      <name val="Times New Roman"/>
      <family val="1"/>
      <charset val="1"/>
    </font>
    <font>
      <sz val="26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9" fontId="1" fillId="0" borderId="0" applyBorder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</cellStyleXfs>
  <cellXfs count="74">
    <xf numFmtId="0" fontId="0" fillId="0" borderId="0" xfId="0"/>
    <xf numFmtId="0" fontId="3" fillId="0" borderId="0" xfId="0" applyFont="1"/>
    <xf numFmtId="0" fontId="5" fillId="0" borderId="0" xfId="3" applyFont="1" applyBorder="1" applyAlignment="1">
      <alignment horizontal="left" vertical="top"/>
    </xf>
    <xf numFmtId="0" fontId="5" fillId="0" borderId="0" xfId="3" applyFont="1" applyBorder="1" applyAlignment="1">
      <alignment horizontal="center" vertical="top"/>
    </xf>
    <xf numFmtId="2" fontId="9" fillId="0" borderId="0" xfId="3" applyNumberFormat="1" applyFont="1" applyBorder="1" applyAlignment="1">
      <alignment horizontal="center" vertical="top"/>
    </xf>
    <xf numFmtId="2" fontId="9" fillId="0" borderId="0" xfId="3" applyNumberFormat="1" applyFont="1" applyBorder="1" applyAlignment="1">
      <alignment horizontal="center" wrapText="1"/>
    </xf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2" fontId="5" fillId="0" borderId="1" xfId="3" applyNumberFormat="1" applyFont="1" applyBorder="1" applyAlignment="1">
      <alignment horizontal="center" vertical="top"/>
    </xf>
    <xf numFmtId="1" fontId="5" fillId="0" borderId="1" xfId="3" applyNumberFormat="1" applyFont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top" wrapText="1"/>
    </xf>
    <xf numFmtId="1" fontId="5" fillId="0" borderId="1" xfId="3" applyNumberFormat="1" applyFont="1" applyBorder="1" applyAlignment="1">
      <alignment horizontal="center" vertical="top"/>
    </xf>
    <xf numFmtId="0" fontId="5" fillId="0" borderId="1" xfId="5" applyFont="1" applyBorder="1" applyAlignment="1">
      <alignment horizontal="center" vertical="top" wrapText="1"/>
    </xf>
    <xf numFmtId="0" fontId="9" fillId="0" borderId="1" xfId="5" applyFont="1" applyBorder="1" applyAlignment="1">
      <alignment horizontal="center" vertical="top" wrapText="1"/>
    </xf>
    <xf numFmtId="166" fontId="9" fillId="0" borderId="1" xfId="5" applyNumberFormat="1" applyFont="1" applyBorder="1" applyAlignment="1">
      <alignment horizontal="center" vertical="top"/>
    </xf>
    <xf numFmtId="0" fontId="8" fillId="0" borderId="6" xfId="3" applyFont="1" applyBorder="1" applyAlignment="1">
      <alignment horizontal="left" vertical="top" wrapText="1"/>
    </xf>
    <xf numFmtId="166" fontId="5" fillId="0" borderId="1" xfId="5" applyNumberFormat="1" applyFont="1" applyBorder="1" applyAlignment="1">
      <alignment horizontal="center" vertical="top"/>
    </xf>
    <xf numFmtId="166" fontId="5" fillId="0" borderId="1" xfId="5" applyNumberFormat="1" applyFont="1" applyBorder="1" applyAlignment="1">
      <alignment horizontal="center" vertical="top" wrapText="1"/>
    </xf>
    <xf numFmtId="0" fontId="5" fillId="0" borderId="5" xfId="5" applyFont="1" applyBorder="1" applyAlignment="1">
      <alignment vertical="top" wrapText="1"/>
    </xf>
    <xf numFmtId="166" fontId="6" fillId="0" borderId="1" xfId="5" applyNumberFormat="1" applyFont="1" applyBorder="1" applyAlignment="1">
      <alignment horizontal="center" vertical="top"/>
    </xf>
    <xf numFmtId="0" fontId="5" fillId="0" borderId="5" xfId="5" applyFont="1" applyBorder="1" applyAlignment="1">
      <alignment horizontal="left" vertical="top" wrapText="1"/>
    </xf>
    <xf numFmtId="0" fontId="5" fillId="0" borderId="1" xfId="3" applyFont="1" applyBorder="1" applyAlignment="1">
      <alignment horizontal="center" vertical="top"/>
    </xf>
    <xf numFmtId="0" fontId="5" fillId="0" borderId="3" xfId="5" applyFont="1" applyBorder="1" applyAlignment="1">
      <alignment horizontal="left" vertical="top"/>
    </xf>
    <xf numFmtId="0" fontId="5" fillId="0" borderId="5" xfId="5" applyFont="1" applyBorder="1" applyAlignment="1">
      <alignment horizontal="left" vertical="top"/>
    </xf>
    <xf numFmtId="0" fontId="5" fillId="0" borderId="3" xfId="5" applyFont="1" applyBorder="1" applyAlignment="1">
      <alignment vertical="top" wrapText="1"/>
    </xf>
    <xf numFmtId="0" fontId="5" fillId="0" borderId="3" xfId="5" applyFont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/>
    </xf>
    <xf numFmtId="0" fontId="5" fillId="0" borderId="2" xfId="5" applyFont="1" applyBorder="1" applyAlignment="1">
      <alignment horizontal="center" vertical="top" wrapText="1"/>
    </xf>
    <xf numFmtId="0" fontId="8" fillId="0" borderId="0" xfId="3" applyFont="1" applyBorder="1" applyAlignment="1">
      <alignment horizontal="left" vertical="top" wrapText="1"/>
    </xf>
    <xf numFmtId="0" fontId="7" fillId="0" borderId="1" xfId="5" applyFont="1" applyBorder="1" applyAlignment="1">
      <alignment horizontal="center" vertical="top" wrapText="1"/>
    </xf>
    <xf numFmtId="166" fontId="7" fillId="0" borderId="1" xfId="5" applyNumberFormat="1" applyFont="1" applyBorder="1" applyAlignment="1">
      <alignment horizontal="center" vertical="top"/>
    </xf>
    <xf numFmtId="166" fontId="7" fillId="0" borderId="1" xfId="5" applyNumberFormat="1" applyFont="1" applyBorder="1" applyAlignment="1">
      <alignment horizontal="center" vertical="top" wrapText="1"/>
    </xf>
    <xf numFmtId="0" fontId="12" fillId="0" borderId="0" xfId="3" applyFont="1" applyBorder="1" applyAlignment="1">
      <alignment horizontal="center" vertical="top"/>
    </xf>
    <xf numFmtId="166" fontId="7" fillId="2" borderId="0" xfId="5" applyNumberFormat="1" applyFont="1" applyFill="1" applyBorder="1" applyAlignment="1">
      <alignment horizontal="center" vertical="top" wrapText="1"/>
    </xf>
    <xf numFmtId="0" fontId="13" fillId="0" borderId="0" xfId="3" applyFont="1" applyBorder="1" applyAlignment="1">
      <alignment horizontal="center" vertical="top"/>
    </xf>
    <xf numFmtId="0" fontId="10" fillId="0" borderId="0" xfId="0" applyFont="1"/>
    <xf numFmtId="4" fontId="0" fillId="0" borderId="0" xfId="0" applyNumberFormat="1"/>
    <xf numFmtId="4" fontId="10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7" xfId="0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9" fillId="0" borderId="0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top" wrapText="1"/>
    </xf>
    <xf numFmtId="2" fontId="5" fillId="0" borderId="1" xfId="3" applyNumberFormat="1" applyFont="1" applyBorder="1" applyAlignment="1">
      <alignment horizontal="center" vertical="top" wrapText="1"/>
    </xf>
    <xf numFmtId="2" fontId="5" fillId="0" borderId="1" xfId="3" applyNumberFormat="1" applyFont="1" applyBorder="1" applyAlignment="1">
      <alignment horizontal="center" vertical="center" wrapText="1"/>
    </xf>
    <xf numFmtId="2" fontId="5" fillId="0" borderId="1" xfId="3" applyNumberFormat="1" applyFont="1" applyBorder="1" applyAlignment="1">
      <alignment horizontal="center" vertical="top"/>
    </xf>
    <xf numFmtId="0" fontId="5" fillId="0" borderId="1" xfId="5" applyFont="1" applyBorder="1" applyAlignment="1">
      <alignment horizontal="center" vertical="top" wrapText="1"/>
    </xf>
    <xf numFmtId="0" fontId="5" fillId="0" borderId="2" xfId="5" applyFont="1" applyBorder="1" applyAlignment="1">
      <alignment horizontal="left" vertical="top" wrapText="1"/>
    </xf>
    <xf numFmtId="0" fontId="8" fillId="0" borderId="6" xfId="3" applyFont="1" applyBorder="1" applyAlignment="1">
      <alignment horizontal="left" vertical="top" wrapText="1"/>
    </xf>
    <xf numFmtId="0" fontId="5" fillId="0" borderId="5" xfId="5" applyFont="1" applyBorder="1" applyAlignment="1">
      <alignment horizontal="left" vertical="top" wrapText="1"/>
    </xf>
    <xf numFmtId="0" fontId="5" fillId="0" borderId="1" xfId="3" applyFont="1" applyBorder="1" applyAlignment="1">
      <alignment horizontal="center" vertical="top"/>
    </xf>
    <xf numFmtId="0" fontId="5" fillId="0" borderId="4" xfId="5" applyFont="1" applyBorder="1" applyAlignment="1">
      <alignment horizontal="center" vertical="top" wrapText="1"/>
    </xf>
    <xf numFmtId="0" fontId="7" fillId="0" borderId="1" xfId="5" applyFont="1" applyBorder="1" applyAlignment="1">
      <alignment horizontal="left" vertical="top" wrapText="1"/>
    </xf>
    <xf numFmtId="0" fontId="7" fillId="0" borderId="1" xfId="5" applyFont="1" applyBorder="1" applyAlignment="1">
      <alignment horizontal="center" vertical="top" wrapText="1"/>
    </xf>
    <xf numFmtId="0" fontId="7" fillId="0" borderId="1" xfId="5" applyFont="1" applyBorder="1" applyAlignment="1">
      <alignment vertical="top" wrapText="1"/>
    </xf>
  </cellXfs>
  <cellStyles count="1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  <cellStyle name="Обычный 6" xfId="6"/>
    <cellStyle name="Процентный 2" xfId="7"/>
    <cellStyle name="Финансовый 2" xfId="8"/>
    <cellStyle name="Финансовый 2 2" xfId="9"/>
    <cellStyle name="Финансовый 2 2 2" xfId="10"/>
    <cellStyle name="Финансовый 2 3" xfId="11"/>
    <cellStyle name="Финансовый 3" xfId="12"/>
    <cellStyle name="Финансовый 3 2" xfId="13"/>
    <cellStyle name="Финансовый 3 2 2" xfId="14"/>
    <cellStyle name="Финансовый 3 3" xfId="15"/>
    <cellStyle name="Финансовый 4" xfId="16"/>
    <cellStyle name="Финансовый 4 2" xfId="17"/>
    <cellStyle name="Финансовый 5" xfId="1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tabSelected="1" view="pageBreakPreview" topLeftCell="A44" zoomScaleNormal="70" zoomScaleSheetLayoutView="100" workbookViewId="0">
      <selection activeCell="G55" sqref="G55"/>
    </sheetView>
  </sheetViews>
  <sheetFormatPr defaultRowHeight="14.4" x14ac:dyDescent="0.3"/>
  <cols>
    <col min="1" max="1" width="4.77734375" customWidth="1"/>
    <col min="2" max="2" width="31.5546875" customWidth="1"/>
    <col min="3" max="3" width="16.21875" customWidth="1"/>
    <col min="4" max="4" width="16.44140625" style="36" customWidth="1"/>
    <col min="5" max="5" width="11.44140625" customWidth="1"/>
    <col min="7" max="7" width="15.88671875" style="36" customWidth="1"/>
  </cols>
  <sheetData>
    <row r="2" spans="1:7" ht="79.8" customHeight="1" x14ac:dyDescent="0.3">
      <c r="D2" s="56" t="s">
        <v>166</v>
      </c>
      <c r="E2" s="57"/>
      <c r="F2" s="57"/>
    </row>
    <row r="3" spans="1:7" ht="18" customHeight="1" x14ac:dyDescent="0.3">
      <c r="D3" s="51"/>
      <c r="E3" s="51"/>
      <c r="F3" s="51"/>
    </row>
    <row r="4" spans="1:7" ht="30.6" customHeight="1" x14ac:dyDescent="0.3">
      <c r="A4" s="53" t="s">
        <v>164</v>
      </c>
      <c r="B4" s="54"/>
      <c r="C4" s="54"/>
      <c r="D4" s="54"/>
      <c r="E4" s="54"/>
      <c r="F4" s="54"/>
    </row>
    <row r="5" spans="1:7" x14ac:dyDescent="0.3">
      <c r="A5" s="35"/>
      <c r="B5" s="35"/>
      <c r="C5" s="35"/>
      <c r="D5" s="37"/>
      <c r="E5" s="35"/>
      <c r="F5" s="35"/>
    </row>
    <row r="6" spans="1:7" ht="55.2" x14ac:dyDescent="0.3">
      <c r="A6" s="38" t="s">
        <v>0</v>
      </c>
      <c r="B6" s="38" t="s">
        <v>111</v>
      </c>
      <c r="C6" s="38" t="s">
        <v>112</v>
      </c>
      <c r="D6" s="39" t="s">
        <v>165</v>
      </c>
      <c r="E6" s="38" t="s">
        <v>113</v>
      </c>
      <c r="F6" s="38" t="s">
        <v>7</v>
      </c>
    </row>
    <row r="7" spans="1:7" ht="19.2" customHeight="1" x14ac:dyDescent="0.3">
      <c r="A7" s="38">
        <v>1</v>
      </c>
      <c r="B7" s="42" t="s">
        <v>114</v>
      </c>
      <c r="C7" s="45">
        <v>1485</v>
      </c>
      <c r="D7" s="39">
        <v>1174093.2</v>
      </c>
      <c r="E7" s="38">
        <v>2023</v>
      </c>
      <c r="F7" s="38"/>
    </row>
    <row r="8" spans="1:7" s="1" customFormat="1" ht="19.2" customHeight="1" x14ac:dyDescent="0.3">
      <c r="A8" s="52" t="s">
        <v>151</v>
      </c>
      <c r="B8" s="52"/>
      <c r="C8" s="45">
        <f>C7</f>
        <v>1485</v>
      </c>
      <c r="D8" s="39">
        <f>D7</f>
        <v>1174093.2</v>
      </c>
      <c r="E8" s="38"/>
      <c r="F8" s="38"/>
      <c r="G8" s="37"/>
    </row>
    <row r="9" spans="1:7" ht="31.2" customHeight="1" x14ac:dyDescent="0.3">
      <c r="A9" s="38">
        <v>1</v>
      </c>
      <c r="B9" s="42" t="s">
        <v>115</v>
      </c>
      <c r="C9" s="45">
        <v>800</v>
      </c>
      <c r="D9" s="39">
        <v>364932</v>
      </c>
      <c r="E9" s="38">
        <v>2024</v>
      </c>
      <c r="F9" s="38"/>
      <c r="G9" s="37"/>
    </row>
    <row r="10" spans="1:7" ht="31.2" customHeight="1" x14ac:dyDescent="0.3">
      <c r="A10" s="38">
        <v>2</v>
      </c>
      <c r="B10" s="42" t="s">
        <v>116</v>
      </c>
      <c r="C10" s="45">
        <v>1200</v>
      </c>
      <c r="D10" s="39">
        <v>849680.4</v>
      </c>
      <c r="E10" s="38">
        <v>2024</v>
      </c>
      <c r="F10" s="38"/>
      <c r="G10" s="37"/>
    </row>
    <row r="11" spans="1:7" ht="35.4" customHeight="1" x14ac:dyDescent="0.3">
      <c r="A11" s="38">
        <v>3</v>
      </c>
      <c r="B11" s="42" t="s">
        <v>117</v>
      </c>
      <c r="C11" s="45">
        <v>581</v>
      </c>
      <c r="D11" s="39">
        <v>310626</v>
      </c>
      <c r="E11" s="38">
        <v>2024</v>
      </c>
      <c r="F11" s="38"/>
      <c r="G11" s="37"/>
    </row>
    <row r="12" spans="1:7" ht="21.6" customHeight="1" x14ac:dyDescent="0.3">
      <c r="A12" s="38">
        <v>4</v>
      </c>
      <c r="B12" s="42" t="s">
        <v>118</v>
      </c>
      <c r="C12" s="45">
        <v>350</v>
      </c>
      <c r="D12" s="39">
        <v>155473.60000000001</v>
      </c>
      <c r="E12" s="38">
        <v>2024</v>
      </c>
      <c r="F12" s="38"/>
      <c r="G12" s="37"/>
    </row>
    <row r="13" spans="1:7" s="1" customFormat="1" ht="16.8" customHeight="1" x14ac:dyDescent="0.3">
      <c r="A13" s="52" t="s">
        <v>152</v>
      </c>
      <c r="B13" s="52"/>
      <c r="C13" s="46">
        <f>C9+C10+C11+C12</f>
        <v>2931</v>
      </c>
      <c r="D13" s="41">
        <f>D9+D10+D11+D12</f>
        <v>1680712</v>
      </c>
      <c r="E13" s="38"/>
      <c r="F13" s="38"/>
      <c r="G13" s="37"/>
    </row>
    <row r="14" spans="1:7" ht="34.799999999999997" customHeight="1" x14ac:dyDescent="0.3">
      <c r="A14" s="38">
        <v>1</v>
      </c>
      <c r="B14" s="42" t="s">
        <v>119</v>
      </c>
      <c r="C14" s="45">
        <v>5500</v>
      </c>
      <c r="D14" s="39">
        <v>2043075.6</v>
      </c>
      <c r="E14" s="38">
        <v>2025</v>
      </c>
      <c r="F14" s="38"/>
      <c r="G14" s="37"/>
    </row>
    <row r="15" spans="1:7" s="1" customFormat="1" ht="18" customHeight="1" x14ac:dyDescent="0.3">
      <c r="A15" s="52" t="s">
        <v>154</v>
      </c>
      <c r="B15" s="52"/>
      <c r="C15" s="45">
        <f>C14</f>
        <v>5500</v>
      </c>
      <c r="D15" s="39">
        <f>D14</f>
        <v>2043075.6</v>
      </c>
      <c r="E15" s="38"/>
      <c r="F15" s="38"/>
      <c r="G15" s="37"/>
    </row>
    <row r="16" spans="1:7" ht="18" customHeight="1" x14ac:dyDescent="0.3">
      <c r="A16" s="38">
        <v>1</v>
      </c>
      <c r="B16" s="42" t="s">
        <v>120</v>
      </c>
      <c r="C16" s="45">
        <v>1480</v>
      </c>
      <c r="D16" s="39">
        <v>1549134</v>
      </c>
      <c r="E16" s="38">
        <v>2026</v>
      </c>
      <c r="F16" s="38"/>
      <c r="G16" s="37"/>
    </row>
    <row r="17" spans="1:7" ht="17.399999999999999" customHeight="1" x14ac:dyDescent="0.3">
      <c r="A17" s="38">
        <v>2</v>
      </c>
      <c r="B17" s="42" t="s">
        <v>121</v>
      </c>
      <c r="C17" s="45">
        <v>306</v>
      </c>
      <c r="D17" s="39">
        <v>143762.4</v>
      </c>
      <c r="E17" s="38">
        <v>2026</v>
      </c>
      <c r="F17" s="38"/>
      <c r="G17" s="37"/>
    </row>
    <row r="18" spans="1:7" ht="41.4" customHeight="1" x14ac:dyDescent="0.3">
      <c r="A18" s="38">
        <v>3</v>
      </c>
      <c r="B18" s="44" t="s">
        <v>149</v>
      </c>
      <c r="C18" s="45">
        <v>1020</v>
      </c>
      <c r="D18" s="39">
        <v>465417.6</v>
      </c>
      <c r="E18" s="38">
        <v>2026</v>
      </c>
      <c r="F18" s="38"/>
      <c r="G18" s="37"/>
    </row>
    <row r="19" spans="1:7" s="1" customFormat="1" ht="19.2" customHeight="1" x14ac:dyDescent="0.3">
      <c r="A19" s="52" t="s">
        <v>153</v>
      </c>
      <c r="B19" s="52"/>
      <c r="C19" s="45">
        <f>C16+C17+C18</f>
        <v>2806</v>
      </c>
      <c r="D19" s="39">
        <f>D16+D17+D18</f>
        <v>2158314</v>
      </c>
      <c r="E19" s="38"/>
      <c r="F19" s="38"/>
      <c r="G19" s="37"/>
    </row>
    <row r="20" spans="1:7" ht="30.6" customHeight="1" x14ac:dyDescent="0.3">
      <c r="A20" s="38">
        <v>1</v>
      </c>
      <c r="B20" s="42" t="s">
        <v>122</v>
      </c>
      <c r="C20" s="45">
        <v>1060</v>
      </c>
      <c r="D20" s="39">
        <v>469849.2</v>
      </c>
      <c r="E20" s="38">
        <v>2027</v>
      </c>
      <c r="F20" s="38"/>
      <c r="G20" s="37"/>
    </row>
    <row r="21" spans="1:7" ht="30.6" customHeight="1" x14ac:dyDescent="0.3">
      <c r="A21" s="38">
        <v>2</v>
      </c>
      <c r="B21" s="42" t="s">
        <v>123</v>
      </c>
      <c r="C21" s="45">
        <v>240</v>
      </c>
      <c r="D21" s="39">
        <v>87667.199999999997</v>
      </c>
      <c r="E21" s="38">
        <v>2027</v>
      </c>
      <c r="F21" s="38"/>
      <c r="G21" s="37"/>
    </row>
    <row r="22" spans="1:7" ht="30.6" customHeight="1" x14ac:dyDescent="0.3">
      <c r="A22" s="38">
        <v>3</v>
      </c>
      <c r="B22" s="42" t="s">
        <v>124</v>
      </c>
      <c r="C22" s="45">
        <v>180</v>
      </c>
      <c r="D22" s="39">
        <v>77110.8</v>
      </c>
      <c r="E22" s="38">
        <v>2027</v>
      </c>
      <c r="F22" s="38"/>
      <c r="G22" s="37"/>
    </row>
    <row r="23" spans="1:7" ht="30.6" customHeight="1" x14ac:dyDescent="0.3">
      <c r="A23" s="38">
        <v>4</v>
      </c>
      <c r="B23" s="42" t="s">
        <v>125</v>
      </c>
      <c r="C23" s="45">
        <v>220</v>
      </c>
      <c r="D23" s="39">
        <v>88251.6</v>
      </c>
      <c r="E23" s="38">
        <v>2027</v>
      </c>
      <c r="F23" s="38"/>
      <c r="G23" s="37"/>
    </row>
    <row r="24" spans="1:7" ht="29.4" customHeight="1" x14ac:dyDescent="0.3">
      <c r="A24" s="38">
        <v>5</v>
      </c>
      <c r="B24" s="42" t="s">
        <v>126</v>
      </c>
      <c r="C24" s="45">
        <v>170</v>
      </c>
      <c r="D24" s="39">
        <v>74250</v>
      </c>
      <c r="E24" s="38">
        <v>2027</v>
      </c>
      <c r="F24" s="38"/>
      <c r="G24" s="37"/>
    </row>
    <row r="25" spans="1:7" ht="28.8" customHeight="1" x14ac:dyDescent="0.3">
      <c r="A25" s="38">
        <v>6</v>
      </c>
      <c r="B25" s="42" t="s">
        <v>127</v>
      </c>
      <c r="C25" s="45">
        <v>210</v>
      </c>
      <c r="D25" s="39">
        <v>89360.4</v>
      </c>
      <c r="E25" s="38">
        <v>2027</v>
      </c>
      <c r="F25" s="38"/>
      <c r="G25" s="37"/>
    </row>
    <row r="26" spans="1:7" ht="31.8" customHeight="1" x14ac:dyDescent="0.3">
      <c r="A26" s="38">
        <v>7</v>
      </c>
      <c r="B26" s="42" t="s">
        <v>162</v>
      </c>
      <c r="C26" s="45">
        <v>310</v>
      </c>
      <c r="D26" s="39">
        <v>119826.6</v>
      </c>
      <c r="E26" s="38">
        <v>2027</v>
      </c>
      <c r="F26" s="38"/>
      <c r="G26" s="37"/>
    </row>
    <row r="27" spans="1:7" ht="31.2" customHeight="1" x14ac:dyDescent="0.3">
      <c r="A27" s="38">
        <v>8</v>
      </c>
      <c r="B27" s="42" t="s">
        <v>128</v>
      </c>
      <c r="C27" s="45">
        <v>150</v>
      </c>
      <c r="D27" s="39">
        <v>65286</v>
      </c>
      <c r="E27" s="38">
        <v>2027</v>
      </c>
      <c r="F27" s="38"/>
      <c r="G27" s="37"/>
    </row>
    <row r="28" spans="1:7" ht="20.399999999999999" customHeight="1" x14ac:dyDescent="0.3">
      <c r="A28" s="38">
        <v>9</v>
      </c>
      <c r="B28" s="42" t="s">
        <v>129</v>
      </c>
      <c r="C28" s="45">
        <v>500</v>
      </c>
      <c r="D28" s="39">
        <v>178728</v>
      </c>
      <c r="E28" s="38">
        <v>2027</v>
      </c>
      <c r="F28" s="38"/>
      <c r="G28" s="37"/>
    </row>
    <row r="29" spans="1:7" ht="18.600000000000001" customHeight="1" x14ac:dyDescent="0.3">
      <c r="A29" s="38">
        <v>10</v>
      </c>
      <c r="B29" s="42" t="s">
        <v>130</v>
      </c>
      <c r="C29" s="45">
        <v>450</v>
      </c>
      <c r="D29" s="39">
        <v>162195.6</v>
      </c>
      <c r="E29" s="38">
        <v>2027</v>
      </c>
      <c r="F29" s="38"/>
      <c r="G29" s="37"/>
    </row>
    <row r="30" spans="1:7" ht="18.600000000000001" customHeight="1" x14ac:dyDescent="0.3">
      <c r="A30" s="38">
        <v>11</v>
      </c>
      <c r="B30" s="42" t="s">
        <v>131</v>
      </c>
      <c r="C30" s="45">
        <v>550</v>
      </c>
      <c r="D30" s="39">
        <v>282388.8</v>
      </c>
      <c r="E30" s="38">
        <v>2027</v>
      </c>
      <c r="F30" s="38"/>
      <c r="G30" s="37"/>
    </row>
    <row r="31" spans="1:7" ht="28.2" customHeight="1" x14ac:dyDescent="0.3">
      <c r="A31" s="38">
        <v>12</v>
      </c>
      <c r="B31" s="42" t="s">
        <v>132</v>
      </c>
      <c r="C31" s="45">
        <v>270</v>
      </c>
      <c r="D31" s="39">
        <v>108900</v>
      </c>
      <c r="E31" s="38">
        <v>2027</v>
      </c>
      <c r="F31" s="38"/>
      <c r="G31" s="37"/>
    </row>
    <row r="32" spans="1:7" s="1" customFormat="1" ht="19.2" customHeight="1" x14ac:dyDescent="0.3">
      <c r="A32" s="52" t="s">
        <v>155</v>
      </c>
      <c r="B32" s="52"/>
      <c r="C32" s="45">
        <f>SUM(C20:C31)</f>
        <v>4310</v>
      </c>
      <c r="D32" s="39">
        <f>SUM(D20:D31)</f>
        <v>1803814.2000000002</v>
      </c>
      <c r="E32" s="38"/>
      <c r="F32" s="38"/>
      <c r="G32" s="37"/>
    </row>
    <row r="33" spans="1:7" ht="43.8" customHeight="1" x14ac:dyDescent="0.3">
      <c r="A33" s="38">
        <v>1</v>
      </c>
      <c r="B33" s="42" t="s">
        <v>133</v>
      </c>
      <c r="C33" s="45">
        <v>1250</v>
      </c>
      <c r="D33" s="39">
        <v>697345.2</v>
      </c>
      <c r="E33" s="38">
        <v>2028</v>
      </c>
      <c r="F33" s="38"/>
      <c r="G33" s="37"/>
    </row>
    <row r="34" spans="1:7" ht="21.6" customHeight="1" x14ac:dyDescent="0.3">
      <c r="A34" s="38">
        <v>2</v>
      </c>
      <c r="B34" s="42" t="s">
        <v>134</v>
      </c>
      <c r="C34" s="45">
        <v>720</v>
      </c>
      <c r="D34" s="39">
        <v>697886.4</v>
      </c>
      <c r="E34" s="38">
        <v>2028</v>
      </c>
      <c r="F34" s="38"/>
      <c r="G34" s="37"/>
    </row>
    <row r="35" spans="1:7" ht="21.6" customHeight="1" x14ac:dyDescent="0.3">
      <c r="A35" s="38">
        <v>3</v>
      </c>
      <c r="B35" s="43" t="s">
        <v>135</v>
      </c>
      <c r="C35" s="45">
        <v>550</v>
      </c>
      <c r="D35" s="39">
        <v>434088</v>
      </c>
      <c r="E35" s="38">
        <v>2028</v>
      </c>
      <c r="F35" s="38"/>
      <c r="G35" s="37"/>
    </row>
    <row r="36" spans="1:7" s="1" customFormat="1" ht="18" customHeight="1" x14ac:dyDescent="0.3">
      <c r="A36" s="52" t="s">
        <v>156</v>
      </c>
      <c r="B36" s="52"/>
      <c r="C36" s="45">
        <f>C33+C34+C35</f>
        <v>2520</v>
      </c>
      <c r="D36" s="39">
        <f>D33+D34+D35</f>
        <v>1829319.6</v>
      </c>
      <c r="E36" s="38"/>
      <c r="F36" s="38"/>
      <c r="G36" s="37"/>
    </row>
    <row r="37" spans="1:7" ht="21.6" customHeight="1" x14ac:dyDescent="0.3">
      <c r="A37" s="38">
        <v>1</v>
      </c>
      <c r="B37" s="42" t="s">
        <v>136</v>
      </c>
      <c r="C37" s="45">
        <v>561</v>
      </c>
      <c r="D37" s="39">
        <v>384664.8</v>
      </c>
      <c r="E37" s="38">
        <v>2029</v>
      </c>
      <c r="F37" s="38"/>
      <c r="G37" s="37"/>
    </row>
    <row r="38" spans="1:7" ht="35.4" customHeight="1" x14ac:dyDescent="0.3">
      <c r="A38" s="38">
        <v>2</v>
      </c>
      <c r="B38" s="42" t="s">
        <v>137</v>
      </c>
      <c r="C38" s="45">
        <v>750</v>
      </c>
      <c r="D38" s="39">
        <v>791577.59999999998</v>
      </c>
      <c r="E38" s="38">
        <v>2029</v>
      </c>
      <c r="F38" s="38"/>
      <c r="G38" s="37"/>
    </row>
    <row r="39" spans="1:7" ht="19.8" customHeight="1" x14ac:dyDescent="0.3">
      <c r="A39" s="38">
        <v>3</v>
      </c>
      <c r="B39" s="42" t="s">
        <v>138</v>
      </c>
      <c r="C39" s="45">
        <v>1400</v>
      </c>
      <c r="D39" s="39">
        <v>674299.2</v>
      </c>
      <c r="E39" s="38">
        <v>2029</v>
      </c>
      <c r="F39" s="38"/>
      <c r="G39" s="37"/>
    </row>
    <row r="40" spans="1:7" ht="18" customHeight="1" x14ac:dyDescent="0.3">
      <c r="A40" s="52" t="s">
        <v>157</v>
      </c>
      <c r="B40" s="52"/>
      <c r="C40" s="45">
        <f>C37+C38+C39</f>
        <v>2711</v>
      </c>
      <c r="D40" s="39">
        <f>D37+D38+D39</f>
        <v>1850541.5999999999</v>
      </c>
      <c r="E40" s="38"/>
      <c r="F40" s="38"/>
      <c r="G40" s="37"/>
    </row>
    <row r="41" spans="1:7" ht="19.2" customHeight="1" x14ac:dyDescent="0.3">
      <c r="A41" s="38">
        <v>1</v>
      </c>
      <c r="B41" s="42" t="s">
        <v>139</v>
      </c>
      <c r="C41" s="45">
        <v>950</v>
      </c>
      <c r="D41" s="39">
        <v>1251493.2</v>
      </c>
      <c r="E41" s="38">
        <v>2030</v>
      </c>
      <c r="F41" s="38"/>
      <c r="G41" s="37"/>
    </row>
    <row r="42" spans="1:7" ht="31.2" customHeight="1" x14ac:dyDescent="0.3">
      <c r="A42" s="38">
        <v>2</v>
      </c>
      <c r="B42" s="42" t="s">
        <v>140</v>
      </c>
      <c r="C42" s="45">
        <v>551</v>
      </c>
      <c r="D42" s="39">
        <v>246730.8</v>
      </c>
      <c r="E42" s="38">
        <v>2030</v>
      </c>
      <c r="F42" s="38"/>
      <c r="G42" s="37"/>
    </row>
    <row r="43" spans="1:7" ht="31.2" customHeight="1" x14ac:dyDescent="0.3">
      <c r="A43" s="38">
        <v>3</v>
      </c>
      <c r="B43" s="42" t="s">
        <v>141</v>
      </c>
      <c r="C43" s="45">
        <v>850</v>
      </c>
      <c r="D43" s="39">
        <v>385552.8</v>
      </c>
      <c r="E43" s="38">
        <v>2030</v>
      </c>
      <c r="F43" s="38"/>
      <c r="G43" s="37"/>
    </row>
    <row r="44" spans="1:7" s="1" customFormat="1" ht="18.600000000000001" customHeight="1" x14ac:dyDescent="0.3">
      <c r="A44" s="52" t="s">
        <v>158</v>
      </c>
      <c r="B44" s="52"/>
      <c r="C44" s="45">
        <f>C41+C42+C43</f>
        <v>2351</v>
      </c>
      <c r="D44" s="39">
        <f>D41+D42+D43</f>
        <v>1883776.8</v>
      </c>
      <c r="E44" s="38"/>
      <c r="F44" s="38"/>
      <c r="G44" s="37"/>
    </row>
    <row r="45" spans="1:7" ht="44.4" customHeight="1" x14ac:dyDescent="0.3">
      <c r="A45" s="38">
        <v>1</v>
      </c>
      <c r="B45" s="42" t="s">
        <v>142</v>
      </c>
      <c r="C45" s="45">
        <v>400</v>
      </c>
      <c r="D45" s="39">
        <v>514819.2</v>
      </c>
      <c r="E45" s="38">
        <v>2031</v>
      </c>
      <c r="F45" s="38"/>
      <c r="G45" s="37"/>
    </row>
    <row r="46" spans="1:7" ht="18" customHeight="1" x14ac:dyDescent="0.3">
      <c r="A46" s="38">
        <v>2</v>
      </c>
      <c r="B46" s="42" t="s">
        <v>143</v>
      </c>
      <c r="C46" s="45">
        <v>890</v>
      </c>
      <c r="D46" s="39">
        <v>1044906</v>
      </c>
      <c r="E46" s="38">
        <v>2031</v>
      </c>
      <c r="F46" s="38"/>
      <c r="G46" s="37"/>
    </row>
    <row r="47" spans="1:7" ht="29.4" customHeight="1" x14ac:dyDescent="0.3">
      <c r="A47" s="38">
        <v>3</v>
      </c>
      <c r="B47" s="42" t="s">
        <v>144</v>
      </c>
      <c r="C47" s="45">
        <v>400</v>
      </c>
      <c r="D47" s="39">
        <v>179607.6</v>
      </c>
      <c r="E47" s="38">
        <v>2031</v>
      </c>
      <c r="F47" s="38"/>
      <c r="G47" s="37"/>
    </row>
    <row r="48" spans="1:7" s="1" customFormat="1" ht="19.8" customHeight="1" x14ac:dyDescent="0.3">
      <c r="A48" s="52" t="s">
        <v>159</v>
      </c>
      <c r="B48" s="52"/>
      <c r="C48" s="45">
        <f>C45+C46+C47</f>
        <v>1690</v>
      </c>
      <c r="D48" s="39">
        <f>D45+D46+D47</f>
        <v>1739332.8</v>
      </c>
      <c r="E48" s="38"/>
      <c r="F48" s="38"/>
      <c r="G48" s="37"/>
    </row>
    <row r="49" spans="1:7" ht="31.8" customHeight="1" x14ac:dyDescent="0.3">
      <c r="A49" s="38">
        <v>1</v>
      </c>
      <c r="B49" s="42" t="s">
        <v>145</v>
      </c>
      <c r="C49" s="45">
        <v>350</v>
      </c>
      <c r="D49" s="39">
        <v>437492.4</v>
      </c>
      <c r="E49" s="38">
        <v>2032</v>
      </c>
      <c r="F49" s="38"/>
      <c r="G49" s="37"/>
    </row>
    <row r="50" spans="1:7" ht="17.399999999999999" customHeight="1" x14ac:dyDescent="0.3">
      <c r="A50" s="38">
        <v>2</v>
      </c>
      <c r="B50" s="42" t="s">
        <v>146</v>
      </c>
      <c r="C50" s="45">
        <v>1400</v>
      </c>
      <c r="D50" s="39">
        <v>1312224</v>
      </c>
      <c r="E50" s="38">
        <v>2032</v>
      </c>
      <c r="F50" s="38"/>
      <c r="G50" s="37"/>
    </row>
    <row r="51" spans="1:7" s="1" customFormat="1" ht="17.399999999999999" customHeight="1" x14ac:dyDescent="0.3">
      <c r="A51" s="52" t="s">
        <v>160</v>
      </c>
      <c r="B51" s="52"/>
      <c r="C51" s="45">
        <f>C49+C50</f>
        <v>1750</v>
      </c>
      <c r="D51" s="39">
        <f>D49+D50</f>
        <v>1749716.4</v>
      </c>
      <c r="E51" s="38"/>
      <c r="F51" s="38"/>
      <c r="G51" s="37"/>
    </row>
    <row r="52" spans="1:7" ht="32.4" customHeight="1" x14ac:dyDescent="0.3">
      <c r="A52" s="38">
        <v>1</v>
      </c>
      <c r="B52" s="42" t="s">
        <v>147</v>
      </c>
      <c r="C52" s="45">
        <v>1730</v>
      </c>
      <c r="D52" s="39">
        <v>778945.2</v>
      </c>
      <c r="E52" s="38">
        <v>2033</v>
      </c>
      <c r="F52" s="38"/>
      <c r="G52" s="37"/>
    </row>
    <row r="53" spans="1:7" ht="44.4" customHeight="1" x14ac:dyDescent="0.3">
      <c r="A53" s="38">
        <v>2</v>
      </c>
      <c r="B53" s="42" t="s">
        <v>148</v>
      </c>
      <c r="C53" s="45">
        <v>2050</v>
      </c>
      <c r="D53" s="39">
        <v>1032358.8</v>
      </c>
      <c r="E53" s="38">
        <v>2033</v>
      </c>
      <c r="F53" s="38"/>
      <c r="G53" s="37"/>
    </row>
    <row r="54" spans="1:7" s="1" customFormat="1" ht="19.2" customHeight="1" x14ac:dyDescent="0.3">
      <c r="A54" s="52" t="s">
        <v>161</v>
      </c>
      <c r="B54" s="52"/>
      <c r="C54" s="45">
        <f>C52+C53</f>
        <v>3780</v>
      </c>
      <c r="D54" s="39">
        <f>D52+D53</f>
        <v>1811304</v>
      </c>
      <c r="E54" s="38"/>
      <c r="F54" s="38"/>
      <c r="G54" s="37"/>
    </row>
    <row r="55" spans="1:7" ht="22.2" customHeight="1" x14ac:dyDescent="0.3">
      <c r="A55" s="52" t="s">
        <v>150</v>
      </c>
      <c r="B55" s="52"/>
      <c r="C55" s="45">
        <f>C8+C13+C15+C19+C32+C36+C40+C44+C48+C51+C54</f>
        <v>31834</v>
      </c>
      <c r="D55" s="39">
        <f>D8+D13+D15+D19+D32+D36+D40+D44+D48+D51+D54</f>
        <v>19724000.199999999</v>
      </c>
      <c r="E55" s="40"/>
      <c r="F55" s="40"/>
      <c r="G55" s="37"/>
    </row>
    <row r="56" spans="1:7" ht="15" customHeight="1" x14ac:dyDescent="0.3">
      <c r="A56" s="55" t="s">
        <v>163</v>
      </c>
      <c r="B56" s="55"/>
      <c r="C56" s="55"/>
      <c r="D56" s="55"/>
      <c r="E56" s="55"/>
      <c r="F56" s="55"/>
    </row>
    <row r="57" spans="1:7" ht="22.8" customHeight="1" x14ac:dyDescent="0.3"/>
    <row r="58" spans="1:7" ht="28.2" customHeight="1" x14ac:dyDescent="0.3">
      <c r="A58" s="47"/>
      <c r="B58" s="48"/>
      <c r="C58" s="48"/>
      <c r="D58" s="48"/>
      <c r="E58" s="48"/>
      <c r="F58" s="48"/>
    </row>
    <row r="59" spans="1:7" x14ac:dyDescent="0.3">
      <c r="A59" s="35"/>
      <c r="B59" s="35"/>
      <c r="C59" s="35"/>
      <c r="D59" s="37"/>
      <c r="E59" s="35"/>
      <c r="F59" s="35"/>
    </row>
    <row r="60" spans="1:7" ht="1.8" customHeight="1" x14ac:dyDescent="0.3">
      <c r="A60" s="35"/>
      <c r="B60" s="35"/>
      <c r="C60" s="35"/>
      <c r="D60" s="37"/>
      <c r="E60" s="35"/>
      <c r="F60" s="35"/>
    </row>
    <row r="61" spans="1:7" ht="7.2" customHeight="1" x14ac:dyDescent="0.3">
      <c r="A61" s="35"/>
      <c r="B61" s="35"/>
      <c r="C61" s="35"/>
      <c r="D61" s="37"/>
      <c r="E61" s="35"/>
      <c r="F61" s="35"/>
    </row>
    <row r="62" spans="1:7" ht="31.2" customHeight="1" x14ac:dyDescent="0.3">
      <c r="A62" s="49"/>
      <c r="B62" s="50"/>
      <c r="C62" s="35"/>
      <c r="D62" s="37"/>
      <c r="E62" s="35"/>
      <c r="F62" s="35"/>
    </row>
  </sheetData>
  <mergeCells count="18">
    <mergeCell ref="A32:B32"/>
    <mergeCell ref="D2:F2"/>
    <mergeCell ref="A58:F58"/>
    <mergeCell ref="A62:B62"/>
    <mergeCell ref="D3:F3"/>
    <mergeCell ref="A36:B36"/>
    <mergeCell ref="A8:B8"/>
    <mergeCell ref="A13:B13"/>
    <mergeCell ref="A15:B15"/>
    <mergeCell ref="A51:B51"/>
    <mergeCell ref="A54:B54"/>
    <mergeCell ref="A55:B55"/>
    <mergeCell ref="A4:F4"/>
    <mergeCell ref="A40:B40"/>
    <mergeCell ref="A44:B44"/>
    <mergeCell ref="A56:F56"/>
    <mergeCell ref="A48:B48"/>
    <mergeCell ref="A19:B19"/>
  </mergeCells>
  <pageMargins left="1.1023622047244095" right="0.11811023622047245" top="0.39370078740157483" bottom="0.35433070866141736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09"/>
  <sheetViews>
    <sheetView zoomScale="75" zoomScaleNormal="75" zoomScalePageLayoutView="65" workbookViewId="0">
      <selection activeCell="F22" sqref="F22"/>
    </sheetView>
  </sheetViews>
  <sheetFormatPr defaultColWidth="9.109375" defaultRowHeight="18" x14ac:dyDescent="0.35"/>
  <cols>
    <col min="1" max="1" width="5" style="2" customWidth="1"/>
    <col min="2" max="2" width="43.33203125" style="2" customWidth="1"/>
    <col min="3" max="3" width="28.88671875" style="2" customWidth="1"/>
    <col min="4" max="4" width="22.109375" style="3" customWidth="1"/>
    <col min="5" max="6" width="19" style="4" customWidth="1"/>
    <col min="7" max="7" width="16.109375" style="4" customWidth="1"/>
    <col min="8" max="8" width="28.33203125" style="4" customWidth="1"/>
    <col min="9" max="9" width="23.21875" style="4" customWidth="1"/>
    <col min="10" max="10" width="17.5546875" style="4" customWidth="1"/>
    <col min="11" max="11" width="61.44140625" style="5" customWidth="1"/>
    <col min="12" max="12" width="14.88671875" style="6" customWidth="1"/>
    <col min="13" max="1024" width="9.109375" style="6"/>
  </cols>
  <sheetData>
    <row r="1" spans="1:11" ht="29.25" customHeight="1" x14ac:dyDescent="0.35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40.5" customHeight="1" x14ac:dyDescent="0.35">
      <c r="A2" s="59" t="s">
        <v>0</v>
      </c>
      <c r="B2" s="60" t="s">
        <v>17</v>
      </c>
      <c r="C2" s="61" t="s">
        <v>4</v>
      </c>
      <c r="D2" s="61" t="s">
        <v>5</v>
      </c>
      <c r="E2" s="62" t="s">
        <v>18</v>
      </c>
      <c r="F2" s="62"/>
      <c r="G2" s="62"/>
      <c r="H2" s="62"/>
      <c r="I2" s="62"/>
      <c r="J2" s="62"/>
      <c r="K2" s="63" t="s">
        <v>19</v>
      </c>
    </row>
    <row r="3" spans="1:11" ht="35.25" customHeight="1" x14ac:dyDescent="0.35">
      <c r="A3" s="59"/>
      <c r="B3" s="60"/>
      <c r="C3" s="61"/>
      <c r="D3" s="61"/>
      <c r="E3" s="64" t="s">
        <v>20</v>
      </c>
      <c r="F3" s="8" t="s">
        <v>21</v>
      </c>
      <c r="G3" s="62" t="s">
        <v>22</v>
      </c>
      <c r="H3" s="62" t="s">
        <v>23</v>
      </c>
      <c r="I3" s="4" t="s">
        <v>24</v>
      </c>
      <c r="J3" s="62" t="s">
        <v>25</v>
      </c>
      <c r="K3" s="63"/>
    </row>
    <row r="4" spans="1:11" ht="17.25" customHeight="1" x14ac:dyDescent="0.35">
      <c r="A4" s="59"/>
      <c r="B4" s="60"/>
      <c r="C4" s="61"/>
      <c r="D4" s="61"/>
      <c r="E4" s="64"/>
      <c r="F4" s="8"/>
      <c r="G4" s="62"/>
      <c r="H4" s="62"/>
      <c r="J4" s="62"/>
      <c r="K4" s="63"/>
    </row>
    <row r="5" spans="1:11" ht="17.25" customHeight="1" x14ac:dyDescent="0.35">
      <c r="A5" s="7">
        <v>1</v>
      </c>
      <c r="B5" s="9">
        <v>2</v>
      </c>
      <c r="C5" s="10">
        <v>3</v>
      </c>
      <c r="D5" s="10">
        <v>4</v>
      </c>
      <c r="E5" s="11">
        <v>5</v>
      </c>
      <c r="F5" s="11"/>
      <c r="G5" s="10">
        <v>6</v>
      </c>
      <c r="H5" s="10"/>
      <c r="I5" s="10">
        <v>7</v>
      </c>
      <c r="J5" s="10">
        <v>8</v>
      </c>
      <c r="K5" s="9">
        <v>9</v>
      </c>
    </row>
    <row r="6" spans="1:11" ht="18.75" customHeight="1" x14ac:dyDescent="0.35">
      <c r="A6" s="65"/>
      <c r="B6" s="66" t="s">
        <v>26</v>
      </c>
      <c r="C6" s="65" t="s">
        <v>27</v>
      </c>
      <c r="D6" s="13" t="s">
        <v>1</v>
      </c>
      <c r="E6" s="14">
        <f t="shared" ref="E6:J6" si="0">SUM(E8:E16)</f>
        <v>42.7</v>
      </c>
      <c r="F6" s="14">
        <f t="shared" si="0"/>
        <v>42.7</v>
      </c>
      <c r="G6" s="14">
        <f t="shared" si="0"/>
        <v>0</v>
      </c>
      <c r="H6" s="14">
        <f t="shared" si="0"/>
        <v>39.769999999999996</v>
      </c>
      <c r="I6" s="14">
        <f t="shared" si="0"/>
        <v>2.93</v>
      </c>
      <c r="J6" s="14">
        <f t="shared" si="0"/>
        <v>0</v>
      </c>
      <c r="K6" s="15" t="s">
        <v>28</v>
      </c>
    </row>
    <row r="7" spans="1:11" ht="56.25" customHeight="1" x14ac:dyDescent="0.35">
      <c r="A7" s="65"/>
      <c r="B7" s="66"/>
      <c r="C7" s="65"/>
      <c r="D7" s="12" t="s">
        <v>6</v>
      </c>
      <c r="E7" s="16"/>
      <c r="F7" s="16"/>
      <c r="G7" s="17"/>
      <c r="H7" s="17"/>
      <c r="I7" s="17"/>
      <c r="J7" s="17"/>
      <c r="K7" s="67" t="s">
        <v>29</v>
      </c>
    </row>
    <row r="8" spans="1:11" ht="34.5" customHeight="1" x14ac:dyDescent="0.35">
      <c r="A8" s="65"/>
      <c r="B8" s="18"/>
      <c r="C8" s="65"/>
      <c r="D8" s="12" t="s">
        <v>8</v>
      </c>
      <c r="E8" s="19"/>
      <c r="F8" s="19"/>
      <c r="G8" s="17"/>
      <c r="H8" s="17"/>
      <c r="I8" s="17"/>
      <c r="J8" s="17"/>
      <c r="K8" s="67"/>
    </row>
    <row r="9" spans="1:11" ht="31.5" customHeight="1" x14ac:dyDescent="0.35">
      <c r="A9" s="65"/>
      <c r="B9" s="18"/>
      <c r="C9" s="65"/>
      <c r="D9" s="12" t="s">
        <v>2</v>
      </c>
      <c r="E9" s="19"/>
      <c r="F9" s="19"/>
      <c r="G9" s="16"/>
      <c r="H9" s="16"/>
      <c r="I9" s="16"/>
      <c r="J9" s="16"/>
      <c r="K9" s="67"/>
    </row>
    <row r="10" spans="1:11" ht="23.25" customHeight="1" x14ac:dyDescent="0.35">
      <c r="A10" s="65"/>
      <c r="B10" s="68"/>
      <c r="C10" s="65"/>
      <c r="D10" s="12" t="s">
        <v>3</v>
      </c>
      <c r="E10" s="19">
        <v>0.5</v>
      </c>
      <c r="F10" s="19">
        <f t="shared" ref="F10:F16" si="1">H10+I10</f>
        <v>0.5</v>
      </c>
      <c r="G10" s="16"/>
      <c r="H10" s="16">
        <v>0</v>
      </c>
      <c r="I10" s="16">
        <v>0.5</v>
      </c>
      <c r="J10" s="16"/>
      <c r="K10" s="67"/>
    </row>
    <row r="11" spans="1:11" ht="52.5" customHeight="1" x14ac:dyDescent="0.35">
      <c r="A11" s="65"/>
      <c r="B11" s="68"/>
      <c r="C11" s="65"/>
      <c r="D11" s="12" t="s">
        <v>9</v>
      </c>
      <c r="E11" s="19">
        <v>0.3</v>
      </c>
      <c r="F11" s="19">
        <f t="shared" si="1"/>
        <v>0.3</v>
      </c>
      <c r="G11" s="16"/>
      <c r="H11" s="16">
        <v>0</v>
      </c>
      <c r="I11" s="16">
        <v>0.3</v>
      </c>
      <c r="J11" s="16"/>
      <c r="K11" s="67"/>
    </row>
    <row r="12" spans="1:11" ht="60" customHeight="1" x14ac:dyDescent="0.35">
      <c r="A12" s="65"/>
      <c r="B12" s="18" t="s">
        <v>30</v>
      </c>
      <c r="C12" s="65"/>
      <c r="D12" s="12" t="s">
        <v>10</v>
      </c>
      <c r="E12" s="19">
        <v>29</v>
      </c>
      <c r="F12" s="19">
        <f t="shared" si="1"/>
        <v>29</v>
      </c>
      <c r="G12" s="16"/>
      <c r="H12" s="16">
        <v>28.13</v>
      </c>
      <c r="I12" s="16">
        <v>0.87</v>
      </c>
      <c r="J12" s="16"/>
      <c r="K12" s="67"/>
    </row>
    <row r="13" spans="1:11" ht="29.25" customHeight="1" x14ac:dyDescent="0.35">
      <c r="A13" s="65"/>
      <c r="B13" s="18"/>
      <c r="C13" s="65"/>
      <c r="D13" s="12" t="s">
        <v>11</v>
      </c>
      <c r="E13" s="19">
        <v>0.6</v>
      </c>
      <c r="F13" s="19">
        <f t="shared" si="1"/>
        <v>0.6</v>
      </c>
      <c r="G13" s="16"/>
      <c r="H13" s="16">
        <v>0</v>
      </c>
      <c r="I13" s="16">
        <v>0.6</v>
      </c>
      <c r="J13" s="16"/>
      <c r="K13" s="67"/>
    </row>
    <row r="14" spans="1:11" ht="36" customHeight="1" x14ac:dyDescent="0.35">
      <c r="A14" s="65"/>
      <c r="B14" s="18" t="s">
        <v>31</v>
      </c>
      <c r="C14" s="65"/>
      <c r="D14" s="12" t="s">
        <v>12</v>
      </c>
      <c r="E14" s="19">
        <v>4</v>
      </c>
      <c r="F14" s="19">
        <f t="shared" si="1"/>
        <v>4</v>
      </c>
      <c r="G14" s="16"/>
      <c r="H14" s="16">
        <v>3.88</v>
      </c>
      <c r="I14" s="16">
        <v>0.12</v>
      </c>
      <c r="J14" s="16"/>
      <c r="K14" s="67"/>
    </row>
    <row r="15" spans="1:11" ht="38.25" customHeight="1" x14ac:dyDescent="0.35">
      <c r="A15" s="65"/>
      <c r="B15" s="18" t="s">
        <v>32</v>
      </c>
      <c r="C15" s="65"/>
      <c r="D15" s="12" t="s">
        <v>13</v>
      </c>
      <c r="E15" s="19">
        <v>5.3</v>
      </c>
      <c r="F15" s="19">
        <f t="shared" si="1"/>
        <v>5.3</v>
      </c>
      <c r="G15" s="16"/>
      <c r="H15" s="16">
        <v>4.8499999999999996</v>
      </c>
      <c r="I15" s="16">
        <v>0.45</v>
      </c>
      <c r="J15" s="16"/>
      <c r="K15" s="67"/>
    </row>
    <row r="16" spans="1:11" ht="30.75" customHeight="1" x14ac:dyDescent="0.35">
      <c r="A16" s="65"/>
      <c r="B16" s="18" t="s">
        <v>33</v>
      </c>
      <c r="C16" s="65"/>
      <c r="D16" s="12" t="s">
        <v>14</v>
      </c>
      <c r="E16" s="19">
        <v>3</v>
      </c>
      <c r="F16" s="19">
        <f t="shared" si="1"/>
        <v>3</v>
      </c>
      <c r="G16" s="16"/>
      <c r="H16" s="16">
        <v>2.91</v>
      </c>
      <c r="I16" s="16">
        <v>0.09</v>
      </c>
      <c r="J16" s="16"/>
      <c r="K16" s="67"/>
    </row>
    <row r="17" spans="1:11" ht="66" customHeight="1" x14ac:dyDescent="0.35">
      <c r="A17" s="69"/>
      <c r="B17" s="66" t="s">
        <v>34</v>
      </c>
      <c r="C17" s="70" t="s">
        <v>27</v>
      </c>
      <c r="D17" s="13" t="s">
        <v>1</v>
      </c>
      <c r="E17" s="14">
        <f t="shared" ref="E17:J17" si="2">SUM(E19:E27)</f>
        <v>58.500000000000007</v>
      </c>
      <c r="F17" s="14">
        <f t="shared" si="2"/>
        <v>58.5</v>
      </c>
      <c r="G17" s="14">
        <f t="shared" si="2"/>
        <v>0</v>
      </c>
      <c r="H17" s="14">
        <f t="shared" si="2"/>
        <v>54.319999999999993</v>
      </c>
      <c r="I17" s="14">
        <f t="shared" si="2"/>
        <v>4.18</v>
      </c>
      <c r="J17" s="14">
        <f t="shared" si="2"/>
        <v>0</v>
      </c>
      <c r="K17" s="67" t="s">
        <v>35</v>
      </c>
    </row>
    <row r="18" spans="1:11" x14ac:dyDescent="0.35">
      <c r="A18" s="69"/>
      <c r="B18" s="66"/>
      <c r="C18" s="70"/>
      <c r="D18" s="12" t="s">
        <v>6</v>
      </c>
      <c r="E18" s="16"/>
      <c r="F18" s="16"/>
      <c r="G18" s="17"/>
      <c r="H18" s="17"/>
      <c r="I18" s="17"/>
      <c r="J18" s="17"/>
      <c r="K18" s="67"/>
    </row>
    <row r="19" spans="1:11" x14ac:dyDescent="0.35">
      <c r="A19" s="69"/>
      <c r="B19" s="18"/>
      <c r="C19" s="70"/>
      <c r="D19" s="12" t="s">
        <v>8</v>
      </c>
      <c r="E19" s="19"/>
      <c r="F19" s="19"/>
      <c r="G19" s="17"/>
      <c r="H19" s="17"/>
      <c r="I19" s="17"/>
      <c r="J19" s="17"/>
      <c r="K19" s="67"/>
    </row>
    <row r="20" spans="1:11" x14ac:dyDescent="0.35">
      <c r="A20" s="69"/>
      <c r="B20" s="18"/>
      <c r="C20" s="70"/>
      <c r="D20" s="12" t="s">
        <v>2</v>
      </c>
      <c r="E20" s="19"/>
      <c r="F20" s="19"/>
      <c r="G20" s="16"/>
      <c r="H20" s="16"/>
      <c r="I20" s="16"/>
      <c r="J20" s="16"/>
      <c r="K20" s="67"/>
    </row>
    <row r="21" spans="1:11" ht="43.5" customHeight="1" x14ac:dyDescent="0.35">
      <c r="A21" s="69"/>
      <c r="B21" s="68" t="s">
        <v>36</v>
      </c>
      <c r="C21" s="70"/>
      <c r="D21" s="12" t="s">
        <v>3</v>
      </c>
      <c r="E21" s="19">
        <v>1.6</v>
      </c>
      <c r="F21" s="19">
        <f t="shared" ref="F21:F27" si="3">H21+I21</f>
        <v>1.6</v>
      </c>
      <c r="G21" s="16"/>
      <c r="H21" s="16">
        <v>0</v>
      </c>
      <c r="I21" s="16">
        <v>1.6</v>
      </c>
      <c r="J21" s="16"/>
      <c r="K21" s="67"/>
    </row>
    <row r="22" spans="1:11" ht="79.5" customHeight="1" x14ac:dyDescent="0.35">
      <c r="A22" s="69"/>
      <c r="B22" s="68"/>
      <c r="C22" s="70"/>
      <c r="D22" s="12" t="s">
        <v>9</v>
      </c>
      <c r="E22" s="19">
        <v>30.3</v>
      </c>
      <c r="F22" s="19">
        <f t="shared" si="3"/>
        <v>30.3</v>
      </c>
      <c r="G22" s="16"/>
      <c r="H22" s="16">
        <v>29.1</v>
      </c>
      <c r="I22" s="16">
        <v>1.2</v>
      </c>
      <c r="J22" s="16"/>
      <c r="K22" s="67"/>
    </row>
    <row r="23" spans="1:11" ht="54" customHeight="1" x14ac:dyDescent="0.35">
      <c r="A23" s="69"/>
      <c r="B23" s="18" t="s">
        <v>37</v>
      </c>
      <c r="C23" s="70"/>
      <c r="D23" s="12" t="s">
        <v>10</v>
      </c>
      <c r="E23" s="19">
        <v>10.4</v>
      </c>
      <c r="F23" s="19">
        <f t="shared" si="3"/>
        <v>10.399999999999999</v>
      </c>
      <c r="G23" s="16"/>
      <c r="H23" s="16">
        <v>9.6999999999999993</v>
      </c>
      <c r="I23" s="16">
        <v>0.7</v>
      </c>
      <c r="J23" s="16"/>
      <c r="K23" s="67"/>
    </row>
    <row r="24" spans="1:11" ht="33.75" customHeight="1" x14ac:dyDescent="0.35">
      <c r="A24" s="69"/>
      <c r="B24" s="18" t="s">
        <v>38</v>
      </c>
      <c r="C24" s="70"/>
      <c r="D24" s="12" t="s">
        <v>11</v>
      </c>
      <c r="E24" s="19">
        <v>4</v>
      </c>
      <c r="F24" s="19">
        <f t="shared" si="3"/>
        <v>4</v>
      </c>
      <c r="G24" s="16"/>
      <c r="H24" s="16">
        <v>3.88</v>
      </c>
      <c r="I24" s="16">
        <v>0.12</v>
      </c>
      <c r="J24" s="16"/>
      <c r="K24" s="67"/>
    </row>
    <row r="25" spans="1:11" x14ac:dyDescent="0.35">
      <c r="A25" s="69"/>
      <c r="B25" s="18" t="s">
        <v>39</v>
      </c>
      <c r="C25" s="70"/>
      <c r="D25" s="12" t="s">
        <v>12</v>
      </c>
      <c r="E25" s="19">
        <v>10</v>
      </c>
      <c r="F25" s="19">
        <f t="shared" si="3"/>
        <v>10</v>
      </c>
      <c r="G25" s="16"/>
      <c r="H25" s="16">
        <v>9.6999999999999993</v>
      </c>
      <c r="I25" s="16">
        <v>0.3</v>
      </c>
      <c r="J25" s="16"/>
      <c r="K25" s="67"/>
    </row>
    <row r="26" spans="1:11" ht="37.5" customHeight="1" x14ac:dyDescent="0.35">
      <c r="A26" s="69"/>
      <c r="B26" s="18"/>
      <c r="C26" s="70"/>
      <c r="D26" s="12" t="s">
        <v>13</v>
      </c>
      <c r="E26" s="19">
        <v>0.2</v>
      </c>
      <c r="F26" s="19">
        <f t="shared" si="3"/>
        <v>0.2</v>
      </c>
      <c r="G26" s="16"/>
      <c r="H26" s="16">
        <v>0</v>
      </c>
      <c r="I26" s="16">
        <v>0.2</v>
      </c>
      <c r="J26" s="16"/>
      <c r="K26" s="67"/>
    </row>
    <row r="27" spans="1:11" ht="30.75" customHeight="1" x14ac:dyDescent="0.35">
      <c r="A27" s="69"/>
      <c r="B27" s="22" t="s">
        <v>40</v>
      </c>
      <c r="C27" s="70"/>
      <c r="D27" s="12" t="s">
        <v>14</v>
      </c>
      <c r="E27" s="19">
        <v>2</v>
      </c>
      <c r="F27" s="19">
        <f t="shared" si="3"/>
        <v>2</v>
      </c>
      <c r="G27" s="16"/>
      <c r="H27" s="16">
        <v>1.94</v>
      </c>
      <c r="I27" s="16">
        <v>0.06</v>
      </c>
      <c r="J27" s="16"/>
      <c r="K27" s="67"/>
    </row>
    <row r="28" spans="1:11" ht="36" customHeight="1" x14ac:dyDescent="0.35">
      <c r="A28" s="69"/>
      <c r="B28" s="66" t="s">
        <v>41</v>
      </c>
      <c r="C28" s="70" t="s">
        <v>27</v>
      </c>
      <c r="D28" s="13" t="s">
        <v>1</v>
      </c>
      <c r="E28" s="14">
        <f t="shared" ref="E28:J28" si="4">SUM(E30:E38)</f>
        <v>49.7</v>
      </c>
      <c r="F28" s="14">
        <f t="shared" si="4"/>
        <v>49.900000000000006</v>
      </c>
      <c r="G28" s="14">
        <f t="shared" si="4"/>
        <v>0</v>
      </c>
      <c r="H28" s="14">
        <f t="shared" si="4"/>
        <v>46.56</v>
      </c>
      <c r="I28" s="14">
        <f t="shared" si="4"/>
        <v>3.34</v>
      </c>
      <c r="J28" s="14">
        <f t="shared" si="4"/>
        <v>0</v>
      </c>
      <c r="K28" s="67" t="s">
        <v>42</v>
      </c>
    </row>
    <row r="29" spans="1:11" ht="30.75" customHeight="1" x14ac:dyDescent="0.35">
      <c r="A29" s="69"/>
      <c r="B29" s="66"/>
      <c r="C29" s="70"/>
      <c r="D29" s="12" t="s">
        <v>6</v>
      </c>
      <c r="E29" s="16"/>
      <c r="F29" s="16"/>
      <c r="G29" s="17"/>
      <c r="H29" s="17"/>
      <c r="I29" s="17"/>
      <c r="J29" s="17"/>
      <c r="K29" s="67"/>
    </row>
    <row r="30" spans="1:11" ht="33.75" customHeight="1" x14ac:dyDescent="0.35">
      <c r="A30" s="69"/>
      <c r="B30" s="18"/>
      <c r="C30" s="70"/>
      <c r="D30" s="12" t="s">
        <v>8</v>
      </c>
      <c r="E30" s="19"/>
      <c r="F30" s="19"/>
      <c r="G30" s="17"/>
      <c r="H30" s="17"/>
      <c r="I30" s="17"/>
      <c r="J30" s="17"/>
      <c r="K30" s="67"/>
    </row>
    <row r="31" spans="1:11" ht="34.5" customHeight="1" x14ac:dyDescent="0.35">
      <c r="A31" s="69"/>
      <c r="B31" s="68"/>
      <c r="C31" s="70"/>
      <c r="D31" s="12" t="s">
        <v>2</v>
      </c>
      <c r="E31" s="19"/>
      <c r="F31" s="19"/>
      <c r="G31" s="16"/>
      <c r="H31" s="16"/>
      <c r="I31" s="16"/>
      <c r="J31" s="16"/>
      <c r="K31" s="67"/>
    </row>
    <row r="32" spans="1:11" ht="45" customHeight="1" x14ac:dyDescent="0.35">
      <c r="A32" s="69"/>
      <c r="B32" s="68"/>
      <c r="C32" s="70"/>
      <c r="D32" s="12" t="s">
        <v>3</v>
      </c>
      <c r="E32" s="19">
        <v>0.7</v>
      </c>
      <c r="F32" s="19">
        <f t="shared" ref="F32:F38" si="5">H32+I32</f>
        <v>0.7</v>
      </c>
      <c r="G32" s="16"/>
      <c r="H32" s="16">
        <v>0</v>
      </c>
      <c r="I32" s="16">
        <v>0.7</v>
      </c>
      <c r="J32" s="16"/>
      <c r="K32" s="67"/>
    </row>
    <row r="33" spans="1:11" x14ac:dyDescent="0.35">
      <c r="A33" s="69"/>
      <c r="B33" s="18" t="s">
        <v>43</v>
      </c>
      <c r="C33" s="70"/>
      <c r="D33" s="12" t="s">
        <v>9</v>
      </c>
      <c r="E33" s="19">
        <v>27</v>
      </c>
      <c r="F33" s="19">
        <f t="shared" si="5"/>
        <v>27</v>
      </c>
      <c r="G33" s="16"/>
      <c r="H33" s="16">
        <v>26.19</v>
      </c>
      <c r="I33" s="16">
        <v>0.81</v>
      </c>
      <c r="J33" s="16"/>
      <c r="K33" s="67"/>
    </row>
    <row r="34" spans="1:11" ht="33" customHeight="1" x14ac:dyDescent="0.35">
      <c r="A34" s="69"/>
      <c r="B34" s="18"/>
      <c r="C34" s="70"/>
      <c r="D34" s="12" t="s">
        <v>10</v>
      </c>
      <c r="E34" s="19">
        <v>0.8</v>
      </c>
      <c r="F34" s="19">
        <f t="shared" si="5"/>
        <v>1</v>
      </c>
      <c r="G34" s="16"/>
      <c r="H34" s="16">
        <v>0</v>
      </c>
      <c r="I34" s="16">
        <v>1</v>
      </c>
      <c r="J34" s="16"/>
      <c r="K34" s="67"/>
    </row>
    <row r="35" spans="1:11" ht="36" customHeight="1" x14ac:dyDescent="0.35">
      <c r="A35" s="69"/>
      <c r="B35" s="18" t="s">
        <v>32</v>
      </c>
      <c r="C35" s="70"/>
      <c r="D35" s="12" t="s">
        <v>11</v>
      </c>
      <c r="E35" s="19">
        <v>10</v>
      </c>
      <c r="F35" s="19">
        <f t="shared" si="5"/>
        <v>10</v>
      </c>
      <c r="G35" s="16"/>
      <c r="H35" s="16">
        <v>9.6999999999999993</v>
      </c>
      <c r="I35" s="16">
        <v>0.3</v>
      </c>
      <c r="J35" s="16"/>
      <c r="K35" s="67"/>
    </row>
    <row r="36" spans="1:11" ht="36" customHeight="1" x14ac:dyDescent="0.35">
      <c r="A36" s="69"/>
      <c r="B36" s="18" t="s">
        <v>44</v>
      </c>
      <c r="C36" s="70"/>
      <c r="D36" s="12" t="s">
        <v>12</v>
      </c>
      <c r="E36" s="19">
        <v>9</v>
      </c>
      <c r="F36" s="19">
        <f t="shared" si="5"/>
        <v>9</v>
      </c>
      <c r="G36" s="16"/>
      <c r="H36" s="16">
        <v>8.73</v>
      </c>
      <c r="I36" s="16">
        <v>0.27</v>
      </c>
      <c r="J36" s="16"/>
      <c r="K36" s="67"/>
    </row>
    <row r="37" spans="1:11" ht="30" customHeight="1" x14ac:dyDescent="0.35">
      <c r="A37" s="69"/>
      <c r="B37" s="23"/>
      <c r="C37" s="70"/>
      <c r="D37" s="12" t="s">
        <v>13</v>
      </c>
      <c r="E37" s="19">
        <v>0.2</v>
      </c>
      <c r="F37" s="19">
        <f t="shared" si="5"/>
        <v>0.2</v>
      </c>
      <c r="G37" s="16"/>
      <c r="H37" s="16">
        <v>0</v>
      </c>
      <c r="I37" s="16">
        <v>0.2</v>
      </c>
      <c r="J37" s="16"/>
      <c r="K37" s="67"/>
    </row>
    <row r="38" spans="1:11" ht="18.75" customHeight="1" x14ac:dyDescent="0.35">
      <c r="A38" s="69"/>
      <c r="B38" s="22" t="s">
        <v>45</v>
      </c>
      <c r="C38" s="70"/>
      <c r="D38" s="12" t="s">
        <v>14</v>
      </c>
      <c r="E38" s="19">
        <v>2</v>
      </c>
      <c r="F38" s="19">
        <f t="shared" si="5"/>
        <v>2</v>
      </c>
      <c r="G38" s="16">
        <v>0</v>
      </c>
      <c r="H38" s="16">
        <v>1.94</v>
      </c>
      <c r="I38" s="16">
        <v>0.06</v>
      </c>
      <c r="J38" s="16">
        <v>0</v>
      </c>
      <c r="K38" s="67"/>
    </row>
    <row r="39" spans="1:11" ht="100.5" customHeight="1" x14ac:dyDescent="0.35">
      <c r="A39" s="69"/>
      <c r="B39" s="66" t="s">
        <v>46</v>
      </c>
      <c r="C39" s="70" t="s">
        <v>27</v>
      </c>
      <c r="D39" s="13" t="s">
        <v>1</v>
      </c>
      <c r="E39" s="14">
        <f t="shared" ref="E39:J39" si="6">SUM(E41:E49)</f>
        <v>41.650000000000006</v>
      </c>
      <c r="F39" s="14">
        <f t="shared" si="6"/>
        <v>41.650000000000006</v>
      </c>
      <c r="G39" s="14">
        <f t="shared" si="6"/>
        <v>0</v>
      </c>
      <c r="H39" s="14">
        <f t="shared" si="6"/>
        <v>38.86</v>
      </c>
      <c r="I39" s="14">
        <f t="shared" si="6"/>
        <v>2.79</v>
      </c>
      <c r="J39" s="14">
        <f t="shared" si="6"/>
        <v>0</v>
      </c>
      <c r="K39" s="67" t="s">
        <v>47</v>
      </c>
    </row>
    <row r="40" spans="1:11" ht="111" customHeight="1" x14ac:dyDescent="0.35">
      <c r="A40" s="69"/>
      <c r="B40" s="66"/>
      <c r="C40" s="70"/>
      <c r="D40" s="12" t="s">
        <v>6</v>
      </c>
      <c r="E40" s="16"/>
      <c r="F40" s="16"/>
      <c r="G40" s="17"/>
      <c r="H40" s="17"/>
      <c r="I40" s="17"/>
      <c r="J40" s="17"/>
      <c r="K40" s="67"/>
    </row>
    <row r="41" spans="1:11" ht="34.5" customHeight="1" x14ac:dyDescent="0.35">
      <c r="A41" s="69"/>
      <c r="B41" s="18"/>
      <c r="C41" s="70"/>
      <c r="D41" s="12" t="s">
        <v>8</v>
      </c>
      <c r="E41" s="19"/>
      <c r="F41" s="19"/>
      <c r="G41" s="17"/>
      <c r="H41" s="17"/>
      <c r="I41" s="17"/>
      <c r="J41" s="17"/>
      <c r="K41" s="67"/>
    </row>
    <row r="42" spans="1:11" ht="77.25" customHeight="1" x14ac:dyDescent="0.35">
      <c r="A42" s="69"/>
      <c r="B42" s="20"/>
      <c r="C42" s="70"/>
      <c r="D42" s="12" t="s">
        <v>2</v>
      </c>
      <c r="E42" s="19"/>
      <c r="F42" s="19"/>
      <c r="G42" s="16"/>
      <c r="H42" s="16"/>
      <c r="I42" s="16"/>
      <c r="J42" s="16"/>
      <c r="K42" s="67"/>
    </row>
    <row r="43" spans="1:11" ht="45" customHeight="1" x14ac:dyDescent="0.35">
      <c r="A43" s="69"/>
      <c r="B43" s="18"/>
      <c r="C43" s="70"/>
      <c r="D43" s="12" t="s">
        <v>3</v>
      </c>
      <c r="E43" s="19">
        <v>0.8</v>
      </c>
      <c r="F43" s="19">
        <f t="shared" ref="F43:F49" si="7">H43+I43</f>
        <v>0.8</v>
      </c>
      <c r="G43" s="16"/>
      <c r="H43" s="16">
        <v>0</v>
      </c>
      <c r="I43" s="16">
        <v>0.8</v>
      </c>
      <c r="J43" s="16"/>
      <c r="K43" s="67"/>
    </row>
    <row r="44" spans="1:11" ht="44.25" customHeight="1" x14ac:dyDescent="0.35">
      <c r="A44" s="69"/>
      <c r="B44" s="18" t="s">
        <v>37</v>
      </c>
      <c r="C44" s="70"/>
      <c r="D44" s="12" t="s">
        <v>9</v>
      </c>
      <c r="E44" s="19">
        <v>7</v>
      </c>
      <c r="F44" s="19">
        <f t="shared" si="7"/>
        <v>7</v>
      </c>
      <c r="G44" s="16"/>
      <c r="H44" s="16">
        <v>6.85</v>
      </c>
      <c r="I44" s="16">
        <v>0.15</v>
      </c>
      <c r="J44" s="16"/>
      <c r="K44" s="67"/>
    </row>
    <row r="45" spans="1:11" ht="40.5" customHeight="1" x14ac:dyDescent="0.35">
      <c r="A45" s="69"/>
      <c r="B45" s="18" t="s">
        <v>48</v>
      </c>
      <c r="C45" s="70"/>
      <c r="D45" s="12" t="s">
        <v>10</v>
      </c>
      <c r="E45" s="19">
        <v>6</v>
      </c>
      <c r="F45" s="19">
        <f t="shared" si="7"/>
        <v>6</v>
      </c>
      <c r="G45" s="16"/>
      <c r="H45" s="16">
        <v>5.82</v>
      </c>
      <c r="I45" s="16">
        <v>0.18</v>
      </c>
      <c r="J45" s="16"/>
      <c r="K45" s="67"/>
    </row>
    <row r="46" spans="1:11" ht="43.5" customHeight="1" x14ac:dyDescent="0.35">
      <c r="A46" s="69"/>
      <c r="B46" s="18" t="s">
        <v>49</v>
      </c>
      <c r="C46" s="70"/>
      <c r="D46" s="12" t="s">
        <v>11</v>
      </c>
      <c r="E46" s="19">
        <v>12.3</v>
      </c>
      <c r="F46" s="19">
        <f t="shared" si="7"/>
        <v>12.3</v>
      </c>
      <c r="G46" s="16"/>
      <c r="H46" s="16">
        <v>11.64</v>
      </c>
      <c r="I46" s="16">
        <v>0.66</v>
      </c>
      <c r="J46" s="16"/>
      <c r="K46" s="67"/>
    </row>
    <row r="47" spans="1:11" x14ac:dyDescent="0.35">
      <c r="A47" s="69"/>
      <c r="B47" s="2" t="s">
        <v>50</v>
      </c>
      <c r="C47" s="70"/>
      <c r="D47" s="12" t="s">
        <v>12</v>
      </c>
      <c r="E47" s="19">
        <v>3</v>
      </c>
      <c r="F47" s="19">
        <f t="shared" si="7"/>
        <v>3</v>
      </c>
      <c r="G47" s="16"/>
      <c r="H47" s="16">
        <v>2.91</v>
      </c>
      <c r="I47" s="16">
        <v>0.09</v>
      </c>
      <c r="J47" s="16"/>
      <c r="K47" s="67"/>
    </row>
    <row r="48" spans="1:11" ht="24" customHeight="1" x14ac:dyDescent="0.35">
      <c r="A48" s="69"/>
      <c r="B48" s="18"/>
      <c r="C48" s="70"/>
      <c r="D48" s="12" t="s">
        <v>13</v>
      </c>
      <c r="E48" s="19">
        <v>0.55000000000000004</v>
      </c>
      <c r="F48" s="19">
        <f t="shared" si="7"/>
        <v>0.55000000000000004</v>
      </c>
      <c r="G48" s="16"/>
      <c r="H48" s="16">
        <v>0</v>
      </c>
      <c r="I48" s="16">
        <v>0.55000000000000004</v>
      </c>
      <c r="J48" s="16"/>
      <c r="K48" s="67"/>
    </row>
    <row r="49" spans="1:11" ht="18.75" customHeight="1" x14ac:dyDescent="0.35">
      <c r="A49" s="69"/>
      <c r="B49" s="24" t="s">
        <v>51</v>
      </c>
      <c r="C49" s="70"/>
      <c r="D49" s="12" t="s">
        <v>14</v>
      </c>
      <c r="E49" s="19">
        <v>12</v>
      </c>
      <c r="F49" s="19">
        <f t="shared" si="7"/>
        <v>12</v>
      </c>
      <c r="G49" s="16"/>
      <c r="H49" s="16">
        <v>11.64</v>
      </c>
      <c r="I49" s="16">
        <v>0.36</v>
      </c>
      <c r="J49" s="16"/>
      <c r="K49" s="67"/>
    </row>
    <row r="50" spans="1:11" ht="33.75" customHeight="1" x14ac:dyDescent="0.35">
      <c r="A50" s="69"/>
      <c r="B50" s="66" t="s">
        <v>52</v>
      </c>
      <c r="C50" s="70" t="s">
        <v>27</v>
      </c>
      <c r="D50" s="13" t="s">
        <v>1</v>
      </c>
      <c r="E50" s="14">
        <f t="shared" ref="E50:J50" si="8">SUM(E52:E60)</f>
        <v>34.15</v>
      </c>
      <c r="F50" s="14">
        <f t="shared" si="8"/>
        <v>34.15</v>
      </c>
      <c r="G50" s="14">
        <f t="shared" si="8"/>
        <v>0</v>
      </c>
      <c r="H50" s="14">
        <f t="shared" si="8"/>
        <v>31.525000000000002</v>
      </c>
      <c r="I50" s="14">
        <f t="shared" si="8"/>
        <v>2.625</v>
      </c>
      <c r="J50" s="14">
        <f t="shared" si="8"/>
        <v>0</v>
      </c>
      <c r="K50" s="67" t="s">
        <v>53</v>
      </c>
    </row>
    <row r="51" spans="1:11" ht="33" customHeight="1" x14ac:dyDescent="0.35">
      <c r="A51" s="69"/>
      <c r="B51" s="66"/>
      <c r="C51" s="70"/>
      <c r="D51" s="12" t="s">
        <v>6</v>
      </c>
      <c r="E51" s="16"/>
      <c r="F51" s="16"/>
      <c r="G51" s="17"/>
      <c r="H51" s="17"/>
      <c r="I51" s="17"/>
      <c r="J51" s="17"/>
      <c r="K51" s="67"/>
    </row>
    <row r="52" spans="1:11" ht="34.5" customHeight="1" x14ac:dyDescent="0.35">
      <c r="A52" s="69"/>
      <c r="B52" s="18"/>
      <c r="C52" s="70"/>
      <c r="D52" s="12" t="s">
        <v>8</v>
      </c>
      <c r="E52" s="19"/>
      <c r="F52" s="19"/>
      <c r="G52" s="17"/>
      <c r="H52" s="17"/>
      <c r="I52" s="17"/>
      <c r="J52" s="17"/>
      <c r="K52" s="67"/>
    </row>
    <row r="53" spans="1:11" ht="31.5" customHeight="1" x14ac:dyDescent="0.35">
      <c r="A53" s="69"/>
      <c r="B53" s="68"/>
      <c r="C53" s="70"/>
      <c r="D53" s="12" t="s">
        <v>2</v>
      </c>
      <c r="E53" s="19"/>
      <c r="F53" s="19"/>
      <c r="G53" s="16"/>
      <c r="H53" s="16"/>
      <c r="I53" s="16"/>
      <c r="J53" s="16"/>
      <c r="K53" s="67"/>
    </row>
    <row r="54" spans="1:11" ht="50.25" customHeight="1" x14ac:dyDescent="0.35">
      <c r="A54" s="69"/>
      <c r="B54" s="68"/>
      <c r="C54" s="70"/>
      <c r="D54" s="12" t="s">
        <v>3</v>
      </c>
      <c r="E54" s="19">
        <v>0.45</v>
      </c>
      <c r="F54" s="19">
        <f t="shared" ref="F54:F60" si="9">H54+I54</f>
        <v>0.45</v>
      </c>
      <c r="G54" s="16"/>
      <c r="H54" s="16">
        <v>0</v>
      </c>
      <c r="I54" s="16">
        <v>0.45</v>
      </c>
      <c r="J54" s="16"/>
      <c r="K54" s="67"/>
    </row>
    <row r="55" spans="1:11" ht="56.25" customHeight="1" x14ac:dyDescent="0.35">
      <c r="A55" s="69"/>
      <c r="B55" s="18"/>
      <c r="C55" s="70"/>
      <c r="D55" s="12" t="s">
        <v>9</v>
      </c>
      <c r="E55" s="19">
        <v>0.6</v>
      </c>
      <c r="F55" s="19">
        <f t="shared" si="9"/>
        <v>0.6</v>
      </c>
      <c r="G55" s="16"/>
      <c r="H55" s="16">
        <v>0</v>
      </c>
      <c r="I55" s="16">
        <v>0.6</v>
      </c>
      <c r="J55" s="16"/>
      <c r="K55" s="67"/>
    </row>
    <row r="56" spans="1:11" ht="28.5" customHeight="1" x14ac:dyDescent="0.35">
      <c r="A56" s="69"/>
      <c r="B56" s="18" t="s">
        <v>54</v>
      </c>
      <c r="C56" s="70"/>
      <c r="D56" s="12" t="s">
        <v>10</v>
      </c>
      <c r="E56" s="19">
        <v>20</v>
      </c>
      <c r="F56" s="19">
        <f t="shared" si="9"/>
        <v>20</v>
      </c>
      <c r="G56" s="16"/>
      <c r="H56" s="16">
        <v>19.399999999999999</v>
      </c>
      <c r="I56" s="16">
        <v>0.6</v>
      </c>
      <c r="J56" s="16"/>
      <c r="K56" s="67"/>
    </row>
    <row r="57" spans="1:11" ht="39" customHeight="1" x14ac:dyDescent="0.35">
      <c r="A57" s="69"/>
      <c r="B57" s="18" t="s">
        <v>55</v>
      </c>
      <c r="C57" s="70"/>
      <c r="D57" s="12" t="s">
        <v>11</v>
      </c>
      <c r="E57" s="19">
        <v>5.35</v>
      </c>
      <c r="F57" s="19">
        <f t="shared" si="9"/>
        <v>5.35</v>
      </c>
      <c r="G57" s="16"/>
      <c r="H57" s="16">
        <v>4.8499999999999996</v>
      </c>
      <c r="I57" s="16">
        <v>0.5</v>
      </c>
      <c r="J57" s="16"/>
      <c r="K57" s="67"/>
    </row>
    <row r="58" spans="1:11" ht="33.75" customHeight="1" x14ac:dyDescent="0.35">
      <c r="A58" s="69"/>
      <c r="B58" s="18" t="s">
        <v>56</v>
      </c>
      <c r="C58" s="70"/>
      <c r="D58" s="12" t="s">
        <v>12</v>
      </c>
      <c r="E58" s="19">
        <v>4.5</v>
      </c>
      <c r="F58" s="19">
        <f t="shared" si="9"/>
        <v>4.5</v>
      </c>
      <c r="G58" s="16"/>
      <c r="H58" s="16">
        <v>4.3650000000000002</v>
      </c>
      <c r="I58" s="16">
        <v>0.13500000000000001</v>
      </c>
      <c r="J58" s="16"/>
      <c r="K58" s="67"/>
    </row>
    <row r="59" spans="1:11" ht="30" customHeight="1" x14ac:dyDescent="0.35">
      <c r="A59" s="69"/>
      <c r="B59" s="18"/>
      <c r="C59" s="70"/>
      <c r="D59" s="12" t="s">
        <v>13</v>
      </c>
      <c r="E59" s="19">
        <v>0.25</v>
      </c>
      <c r="F59" s="19">
        <f t="shared" si="9"/>
        <v>0.25</v>
      </c>
      <c r="G59" s="16"/>
      <c r="H59" s="16">
        <v>0</v>
      </c>
      <c r="I59" s="16">
        <v>0.25</v>
      </c>
      <c r="J59" s="16"/>
      <c r="K59" s="67"/>
    </row>
    <row r="60" spans="1:11" ht="68.25" customHeight="1" x14ac:dyDescent="0.35">
      <c r="A60" s="69"/>
      <c r="B60" s="25" t="s">
        <v>57</v>
      </c>
      <c r="C60" s="70"/>
      <c r="D60" s="12" t="s">
        <v>14</v>
      </c>
      <c r="E60" s="19">
        <v>3</v>
      </c>
      <c r="F60" s="19">
        <f t="shared" si="9"/>
        <v>3</v>
      </c>
      <c r="G60" s="16"/>
      <c r="H60" s="16">
        <v>2.91</v>
      </c>
      <c r="I60" s="16">
        <v>0.09</v>
      </c>
      <c r="J60" s="16"/>
      <c r="K60" s="67"/>
    </row>
    <row r="61" spans="1:11" ht="20.25" customHeight="1" x14ac:dyDescent="0.35">
      <c r="A61" s="69"/>
      <c r="B61" s="66" t="s">
        <v>58</v>
      </c>
      <c r="C61" s="70" t="s">
        <v>27</v>
      </c>
      <c r="D61" s="13" t="s">
        <v>1</v>
      </c>
      <c r="E61" s="14">
        <f t="shared" ref="E61:J61" si="10">SUM(E63:E71)</f>
        <v>43.1</v>
      </c>
      <c r="F61" s="14">
        <f t="shared" si="10"/>
        <v>43.1</v>
      </c>
      <c r="G61" s="14">
        <f t="shared" si="10"/>
        <v>0</v>
      </c>
      <c r="H61" s="14">
        <f t="shared" si="10"/>
        <v>40.254999999999995</v>
      </c>
      <c r="I61" s="14">
        <f t="shared" si="10"/>
        <v>2.8450000000000002</v>
      </c>
      <c r="J61" s="14">
        <f t="shared" si="10"/>
        <v>0</v>
      </c>
      <c r="K61" s="67" t="s">
        <v>59</v>
      </c>
    </row>
    <row r="62" spans="1:11" ht="34.5" customHeight="1" x14ac:dyDescent="0.35">
      <c r="A62" s="69"/>
      <c r="B62" s="66"/>
      <c r="C62" s="70"/>
      <c r="D62" s="12" t="s">
        <v>6</v>
      </c>
      <c r="E62" s="16"/>
      <c r="F62" s="16"/>
      <c r="G62" s="17"/>
      <c r="H62" s="17"/>
      <c r="I62" s="17"/>
      <c r="J62" s="17"/>
      <c r="K62" s="67"/>
    </row>
    <row r="63" spans="1:11" ht="36" customHeight="1" x14ac:dyDescent="0.35">
      <c r="A63" s="69"/>
      <c r="B63" s="18"/>
      <c r="C63" s="70"/>
      <c r="D63" s="12" t="s">
        <v>8</v>
      </c>
      <c r="E63" s="19"/>
      <c r="F63" s="19"/>
      <c r="G63" s="17"/>
      <c r="H63" s="17"/>
      <c r="I63" s="17"/>
      <c r="J63" s="17"/>
      <c r="K63" s="67"/>
    </row>
    <row r="64" spans="1:11" ht="39.75" customHeight="1" x14ac:dyDescent="0.35">
      <c r="A64" s="69"/>
      <c r="B64" s="18"/>
      <c r="C64" s="70"/>
      <c r="D64" s="12" t="s">
        <v>2</v>
      </c>
      <c r="E64" s="19"/>
      <c r="F64" s="19"/>
      <c r="G64" s="16"/>
      <c r="H64" s="16"/>
      <c r="I64" s="16"/>
      <c r="J64" s="16"/>
      <c r="K64" s="67"/>
    </row>
    <row r="65" spans="1:11" ht="39.75" customHeight="1" x14ac:dyDescent="0.35">
      <c r="A65" s="69"/>
      <c r="B65" s="20"/>
      <c r="C65" s="70"/>
      <c r="D65" s="12" t="s">
        <v>3</v>
      </c>
      <c r="E65" s="19">
        <v>0.8</v>
      </c>
      <c r="F65" s="19">
        <f t="shared" ref="F65:F71" si="11">H65+I65</f>
        <v>0.8</v>
      </c>
      <c r="G65" s="16"/>
      <c r="H65" s="16">
        <v>0</v>
      </c>
      <c r="I65" s="16">
        <v>0.8</v>
      </c>
      <c r="J65" s="16"/>
      <c r="K65" s="67"/>
    </row>
    <row r="66" spans="1:11" ht="52.5" customHeight="1" x14ac:dyDescent="0.35">
      <c r="A66" s="69"/>
      <c r="B66" s="18" t="s">
        <v>60</v>
      </c>
      <c r="C66" s="70"/>
      <c r="D66" s="12" t="s">
        <v>9</v>
      </c>
      <c r="E66" s="19">
        <v>19</v>
      </c>
      <c r="F66" s="19">
        <f t="shared" si="11"/>
        <v>19</v>
      </c>
      <c r="G66" s="16"/>
      <c r="H66" s="16">
        <v>18.43</v>
      </c>
      <c r="I66" s="16">
        <v>0.56999999999999995</v>
      </c>
      <c r="J66" s="16"/>
      <c r="K66" s="67"/>
    </row>
    <row r="67" spans="1:11" ht="27.75" customHeight="1" x14ac:dyDescent="0.35">
      <c r="A67" s="69"/>
      <c r="B67" s="18"/>
      <c r="C67" s="70"/>
      <c r="D67" s="12" t="s">
        <v>10</v>
      </c>
      <c r="E67" s="19">
        <v>0.45</v>
      </c>
      <c r="F67" s="19">
        <f t="shared" si="11"/>
        <v>0.45</v>
      </c>
      <c r="G67" s="16"/>
      <c r="H67" s="16">
        <v>0</v>
      </c>
      <c r="I67" s="16">
        <v>0.45</v>
      </c>
      <c r="J67" s="16"/>
      <c r="K67" s="67"/>
    </row>
    <row r="68" spans="1:11" ht="43.5" customHeight="1" x14ac:dyDescent="0.35">
      <c r="A68" s="69"/>
      <c r="B68" s="18" t="s">
        <v>61</v>
      </c>
      <c r="C68" s="70"/>
      <c r="D68" s="12" t="s">
        <v>11</v>
      </c>
      <c r="E68" s="19">
        <v>18.5</v>
      </c>
      <c r="F68" s="19">
        <f t="shared" si="11"/>
        <v>18.5</v>
      </c>
      <c r="G68" s="16"/>
      <c r="H68" s="16">
        <v>17.945</v>
      </c>
      <c r="I68" s="16">
        <v>0.55500000000000005</v>
      </c>
      <c r="J68" s="16"/>
      <c r="K68" s="67"/>
    </row>
    <row r="69" spans="1:11" ht="38.25" customHeight="1" x14ac:dyDescent="0.35">
      <c r="A69" s="69"/>
      <c r="B69" s="18"/>
      <c r="C69" s="70"/>
      <c r="D69" s="12" t="s">
        <v>12</v>
      </c>
      <c r="E69" s="19">
        <v>0.35</v>
      </c>
      <c r="F69" s="19">
        <f t="shared" si="11"/>
        <v>0.35</v>
      </c>
      <c r="G69" s="16"/>
      <c r="H69" s="16">
        <v>0</v>
      </c>
      <c r="I69" s="16">
        <v>0.35</v>
      </c>
      <c r="J69" s="16"/>
      <c r="K69" s="67"/>
    </row>
    <row r="70" spans="1:11" ht="27.75" customHeight="1" x14ac:dyDescent="0.35">
      <c r="A70" s="69"/>
      <c r="B70" s="2" t="s">
        <v>62</v>
      </c>
      <c r="C70" s="70"/>
      <c r="D70" s="12" t="s">
        <v>13</v>
      </c>
      <c r="E70" s="19">
        <v>2.5</v>
      </c>
      <c r="F70" s="19">
        <f t="shared" si="11"/>
        <v>2.5</v>
      </c>
      <c r="G70" s="16"/>
      <c r="H70" s="16">
        <v>2.4249999999999998</v>
      </c>
      <c r="I70" s="16">
        <v>7.4999999999999997E-2</v>
      </c>
      <c r="J70" s="16"/>
      <c r="K70" s="67"/>
    </row>
    <row r="71" spans="1:11" ht="67.5" customHeight="1" x14ac:dyDescent="0.35">
      <c r="A71" s="69"/>
      <c r="B71" s="25" t="s">
        <v>63</v>
      </c>
      <c r="C71" s="70"/>
      <c r="D71" s="12" t="s">
        <v>14</v>
      </c>
      <c r="E71" s="19">
        <v>1.5</v>
      </c>
      <c r="F71" s="19">
        <f t="shared" si="11"/>
        <v>1.5</v>
      </c>
      <c r="G71" s="16"/>
      <c r="H71" s="16">
        <v>1.4550000000000001</v>
      </c>
      <c r="I71" s="16">
        <v>4.4999999999999998E-2</v>
      </c>
      <c r="J71" s="16"/>
      <c r="K71" s="67"/>
    </row>
    <row r="72" spans="1:11" ht="18.75" customHeight="1" x14ac:dyDescent="0.35">
      <c r="A72" s="69"/>
      <c r="B72" s="66" t="s">
        <v>64</v>
      </c>
      <c r="C72" s="70" t="s">
        <v>27</v>
      </c>
      <c r="D72" s="13" t="s">
        <v>1</v>
      </c>
      <c r="E72" s="14">
        <f t="shared" ref="E72:J72" si="12">SUM(E74:E82)</f>
        <v>35.700000000000003</v>
      </c>
      <c r="F72" s="14">
        <f t="shared" si="12"/>
        <v>35.700000000000003</v>
      </c>
      <c r="G72" s="14">
        <f t="shared" si="12"/>
        <v>0</v>
      </c>
      <c r="H72" s="14">
        <f t="shared" si="12"/>
        <v>32.980000000000004</v>
      </c>
      <c r="I72" s="14">
        <f t="shared" si="12"/>
        <v>2.72</v>
      </c>
      <c r="J72" s="14">
        <f t="shared" si="12"/>
        <v>0</v>
      </c>
      <c r="K72" s="67" t="s">
        <v>65</v>
      </c>
    </row>
    <row r="73" spans="1:11" x14ac:dyDescent="0.35">
      <c r="A73" s="69"/>
      <c r="B73" s="66"/>
      <c r="C73" s="70"/>
      <c r="D73" s="12" t="s">
        <v>6</v>
      </c>
      <c r="E73" s="16"/>
      <c r="F73" s="16"/>
      <c r="G73" s="17"/>
      <c r="H73" s="17"/>
      <c r="I73" s="17"/>
      <c r="J73" s="17"/>
      <c r="K73" s="67"/>
    </row>
    <row r="74" spans="1:11" x14ac:dyDescent="0.35">
      <c r="A74" s="69"/>
      <c r="B74" s="18"/>
      <c r="C74" s="70"/>
      <c r="D74" s="12" t="s">
        <v>8</v>
      </c>
      <c r="E74" s="19"/>
      <c r="F74" s="19"/>
      <c r="G74" s="17"/>
      <c r="H74" s="17"/>
      <c r="I74" s="17"/>
      <c r="J74" s="17"/>
      <c r="K74" s="67"/>
    </row>
    <row r="75" spans="1:11" ht="18.75" customHeight="1" x14ac:dyDescent="0.35">
      <c r="A75" s="69"/>
      <c r="B75" s="18"/>
      <c r="C75" s="70"/>
      <c r="D75" s="12" t="s">
        <v>2</v>
      </c>
      <c r="E75" s="19"/>
      <c r="F75" s="19"/>
      <c r="G75" s="16"/>
      <c r="H75" s="16"/>
      <c r="I75" s="16"/>
      <c r="J75" s="16"/>
      <c r="K75" s="67"/>
    </row>
    <row r="76" spans="1:11" ht="25.5" customHeight="1" x14ac:dyDescent="0.35">
      <c r="A76" s="69"/>
      <c r="B76" s="68" t="s">
        <v>66</v>
      </c>
      <c r="C76" s="70"/>
      <c r="D76" s="12" t="s">
        <v>3</v>
      </c>
      <c r="E76" s="19">
        <v>0.8</v>
      </c>
      <c r="F76" s="19">
        <f t="shared" ref="F76:F82" si="13">H76+I76</f>
        <v>0.8</v>
      </c>
      <c r="G76" s="16"/>
      <c r="H76" s="16">
        <v>0</v>
      </c>
      <c r="I76" s="16">
        <v>0.8</v>
      </c>
      <c r="J76" s="16"/>
      <c r="K76" s="67"/>
    </row>
    <row r="77" spans="1:11" ht="45.75" customHeight="1" x14ac:dyDescent="0.35">
      <c r="A77" s="69"/>
      <c r="B77" s="68"/>
      <c r="C77" s="70"/>
      <c r="D77" s="12" t="s">
        <v>9</v>
      </c>
      <c r="E77" s="19">
        <v>18</v>
      </c>
      <c r="F77" s="19">
        <f t="shared" si="13"/>
        <v>18</v>
      </c>
      <c r="G77" s="16"/>
      <c r="H77" s="16">
        <v>17.46</v>
      </c>
      <c r="I77" s="16">
        <v>0.54</v>
      </c>
      <c r="J77" s="16"/>
      <c r="K77" s="67"/>
    </row>
    <row r="78" spans="1:11" ht="44.25" customHeight="1" x14ac:dyDescent="0.35">
      <c r="A78" s="69"/>
      <c r="B78" s="18"/>
      <c r="C78" s="70"/>
      <c r="D78" s="12" t="s">
        <v>10</v>
      </c>
      <c r="E78" s="19">
        <v>0.5</v>
      </c>
      <c r="F78" s="19">
        <f t="shared" si="13"/>
        <v>0.5</v>
      </c>
      <c r="G78" s="16"/>
      <c r="H78" s="16">
        <v>0</v>
      </c>
      <c r="I78" s="16">
        <v>0.5</v>
      </c>
      <c r="J78" s="16"/>
      <c r="K78" s="67"/>
    </row>
    <row r="79" spans="1:11" x14ac:dyDescent="0.35">
      <c r="A79" s="69"/>
      <c r="B79" s="18" t="s">
        <v>67</v>
      </c>
      <c r="C79" s="70"/>
      <c r="D79" s="12" t="s">
        <v>11</v>
      </c>
      <c r="E79" s="19">
        <v>12.2</v>
      </c>
      <c r="F79" s="19">
        <f t="shared" si="13"/>
        <v>12.200000000000001</v>
      </c>
      <c r="G79" s="16"/>
      <c r="H79" s="16">
        <v>11.64</v>
      </c>
      <c r="I79" s="16">
        <v>0.56000000000000005</v>
      </c>
      <c r="J79" s="16"/>
      <c r="K79" s="67"/>
    </row>
    <row r="80" spans="1:11" x14ac:dyDescent="0.35">
      <c r="A80" s="69"/>
      <c r="B80" s="18" t="s">
        <v>68</v>
      </c>
      <c r="C80" s="70"/>
      <c r="D80" s="12" t="s">
        <v>12</v>
      </c>
      <c r="E80" s="19">
        <v>2.2000000000000002</v>
      </c>
      <c r="F80" s="19">
        <f t="shared" si="13"/>
        <v>2.2000000000000002</v>
      </c>
      <c r="G80" s="16"/>
      <c r="H80" s="16">
        <v>1.94</v>
      </c>
      <c r="I80" s="16">
        <v>0.26</v>
      </c>
      <c r="J80" s="16"/>
      <c r="K80" s="67"/>
    </row>
    <row r="81" spans="1:11" ht="45" customHeight="1" x14ac:dyDescent="0.35">
      <c r="A81" s="69"/>
      <c r="B81" s="18" t="s">
        <v>62</v>
      </c>
      <c r="C81" s="70"/>
      <c r="D81" s="12" t="s">
        <v>13</v>
      </c>
      <c r="E81" s="19">
        <v>2</v>
      </c>
      <c r="F81" s="19">
        <f t="shared" si="13"/>
        <v>2</v>
      </c>
      <c r="G81" s="16"/>
      <c r="H81" s="16">
        <v>1.94</v>
      </c>
      <c r="I81" s="16">
        <v>0.06</v>
      </c>
      <c r="J81" s="16"/>
      <c r="K81" s="67"/>
    </row>
    <row r="82" spans="1:11" ht="18.75" customHeight="1" x14ac:dyDescent="0.35">
      <c r="A82" s="69"/>
      <c r="B82" s="20"/>
      <c r="C82" s="70"/>
      <c r="D82" s="12" t="s">
        <v>14</v>
      </c>
      <c r="E82" s="19">
        <v>0</v>
      </c>
      <c r="F82" s="19">
        <f t="shared" si="13"/>
        <v>0</v>
      </c>
      <c r="G82" s="16"/>
      <c r="H82" s="16"/>
      <c r="I82" s="16"/>
      <c r="J82" s="16"/>
      <c r="K82" s="67"/>
    </row>
    <row r="83" spans="1:11" ht="18.75" customHeight="1" x14ac:dyDescent="0.35">
      <c r="A83" s="69"/>
      <c r="B83" s="66" t="s">
        <v>69</v>
      </c>
      <c r="C83" s="70" t="s">
        <v>27</v>
      </c>
      <c r="D83" s="13" t="s">
        <v>1</v>
      </c>
      <c r="E83" s="14">
        <f t="shared" ref="E83:J83" si="14">SUM(E85:E93)</f>
        <v>34.700000000000003</v>
      </c>
      <c r="F83" s="14">
        <f t="shared" si="14"/>
        <v>34.700000000000003</v>
      </c>
      <c r="G83" s="14">
        <f t="shared" si="14"/>
        <v>0</v>
      </c>
      <c r="H83" s="14">
        <f t="shared" si="14"/>
        <v>32.01</v>
      </c>
      <c r="I83" s="14">
        <f t="shared" si="14"/>
        <v>2.6900000000000004</v>
      </c>
      <c r="J83" s="14">
        <f t="shared" si="14"/>
        <v>0</v>
      </c>
      <c r="K83" s="67" t="s">
        <v>70</v>
      </c>
    </row>
    <row r="84" spans="1:11" x14ac:dyDescent="0.35">
      <c r="A84" s="69"/>
      <c r="B84" s="66"/>
      <c r="C84" s="70"/>
      <c r="D84" s="12" t="s">
        <v>6</v>
      </c>
      <c r="E84" s="16"/>
      <c r="F84" s="16"/>
      <c r="G84" s="17"/>
      <c r="H84" s="17"/>
      <c r="I84" s="17"/>
      <c r="J84" s="17"/>
      <c r="K84" s="67"/>
    </row>
    <row r="85" spans="1:11" ht="24.75" customHeight="1" x14ac:dyDescent="0.35">
      <c r="A85" s="69"/>
      <c r="B85" s="18"/>
      <c r="C85" s="70"/>
      <c r="D85" s="12" t="s">
        <v>8</v>
      </c>
      <c r="E85" s="19"/>
      <c r="F85" s="19"/>
      <c r="G85" s="17"/>
      <c r="H85" s="17"/>
      <c r="I85" s="17"/>
      <c r="J85" s="17"/>
      <c r="K85" s="67"/>
    </row>
    <row r="86" spans="1:11" ht="33" customHeight="1" x14ac:dyDescent="0.35">
      <c r="A86" s="69"/>
      <c r="B86" s="18"/>
      <c r="C86" s="70"/>
      <c r="D86" s="12" t="s">
        <v>2</v>
      </c>
      <c r="E86" s="19"/>
      <c r="F86" s="19"/>
      <c r="G86" s="16"/>
      <c r="H86" s="16"/>
      <c r="I86" s="16"/>
      <c r="J86" s="16"/>
      <c r="K86" s="67"/>
    </row>
    <row r="87" spans="1:11" ht="30.75" customHeight="1" x14ac:dyDescent="0.35">
      <c r="A87" s="69"/>
      <c r="B87" s="68" t="s">
        <v>71</v>
      </c>
      <c r="C87" s="70"/>
      <c r="D87" s="12" t="s">
        <v>3</v>
      </c>
      <c r="E87" s="19">
        <v>0.85</v>
      </c>
      <c r="F87" s="19">
        <f t="shared" ref="F87:F93" si="15">H87+I87</f>
        <v>0.85</v>
      </c>
      <c r="G87" s="16"/>
      <c r="H87" s="16">
        <v>0</v>
      </c>
      <c r="I87" s="16">
        <v>0.85</v>
      </c>
      <c r="J87" s="16"/>
      <c r="K87" s="67"/>
    </row>
    <row r="88" spans="1:11" ht="44.25" customHeight="1" x14ac:dyDescent="0.35">
      <c r="A88" s="69"/>
      <c r="B88" s="68"/>
      <c r="C88" s="70"/>
      <c r="D88" s="12" t="s">
        <v>9</v>
      </c>
      <c r="E88" s="19">
        <v>5</v>
      </c>
      <c r="F88" s="19">
        <f t="shared" si="15"/>
        <v>5</v>
      </c>
      <c r="G88" s="16"/>
      <c r="H88" s="16">
        <v>4.8499999999999996</v>
      </c>
      <c r="I88" s="16">
        <v>0.15</v>
      </c>
      <c r="J88" s="16"/>
      <c r="K88" s="67"/>
    </row>
    <row r="89" spans="1:11" ht="39.75" customHeight="1" x14ac:dyDescent="0.35">
      <c r="A89" s="69"/>
      <c r="B89" s="18" t="s">
        <v>72</v>
      </c>
      <c r="C89" s="70"/>
      <c r="D89" s="12" t="s">
        <v>10</v>
      </c>
      <c r="E89" s="19">
        <v>14.5</v>
      </c>
      <c r="F89" s="19">
        <f t="shared" si="15"/>
        <v>14.5</v>
      </c>
      <c r="G89" s="16"/>
      <c r="H89" s="16">
        <v>13.58</v>
      </c>
      <c r="I89" s="16">
        <v>0.92</v>
      </c>
      <c r="J89" s="16"/>
      <c r="K89" s="67"/>
    </row>
    <row r="90" spans="1:11" ht="30.75" customHeight="1" x14ac:dyDescent="0.35">
      <c r="A90" s="69"/>
      <c r="B90" s="18" t="s">
        <v>73</v>
      </c>
      <c r="C90" s="70"/>
      <c r="D90" s="12" t="s">
        <v>11</v>
      </c>
      <c r="E90" s="19">
        <v>10.15</v>
      </c>
      <c r="F90" s="19">
        <f t="shared" si="15"/>
        <v>10.149999999999999</v>
      </c>
      <c r="G90" s="16"/>
      <c r="H90" s="16">
        <v>9.6999999999999993</v>
      </c>
      <c r="I90" s="16">
        <v>0.45</v>
      </c>
      <c r="J90" s="16"/>
      <c r="K90" s="67"/>
    </row>
    <row r="91" spans="1:11" ht="46.5" customHeight="1" x14ac:dyDescent="0.35">
      <c r="A91" s="69"/>
      <c r="B91" s="18" t="s">
        <v>62</v>
      </c>
      <c r="C91" s="70"/>
      <c r="D91" s="12" t="s">
        <v>12</v>
      </c>
      <c r="E91" s="19">
        <v>2</v>
      </c>
      <c r="F91" s="19">
        <f t="shared" si="15"/>
        <v>2</v>
      </c>
      <c r="G91" s="16"/>
      <c r="H91" s="16">
        <v>1.94</v>
      </c>
      <c r="I91" s="16">
        <v>0.06</v>
      </c>
      <c r="J91" s="16"/>
      <c r="K91" s="67"/>
    </row>
    <row r="92" spans="1:11" ht="38.25" customHeight="1" x14ac:dyDescent="0.35">
      <c r="A92" s="69"/>
      <c r="B92" s="18"/>
      <c r="C92" s="70"/>
      <c r="D92" s="12" t="s">
        <v>13</v>
      </c>
      <c r="E92" s="19">
        <v>0.2</v>
      </c>
      <c r="F92" s="19">
        <f t="shared" si="15"/>
        <v>0.2</v>
      </c>
      <c r="G92" s="16"/>
      <c r="H92" s="16">
        <v>0</v>
      </c>
      <c r="I92" s="16">
        <v>0.2</v>
      </c>
      <c r="J92" s="16"/>
      <c r="K92" s="67"/>
    </row>
    <row r="93" spans="1:11" ht="33.75" customHeight="1" x14ac:dyDescent="0.35">
      <c r="A93" s="69"/>
      <c r="B93" s="24" t="s">
        <v>74</v>
      </c>
      <c r="C93" s="70"/>
      <c r="D93" s="12" t="s">
        <v>14</v>
      </c>
      <c r="E93" s="19">
        <v>2</v>
      </c>
      <c r="F93" s="19">
        <f t="shared" si="15"/>
        <v>2</v>
      </c>
      <c r="G93" s="16"/>
      <c r="H93" s="16">
        <v>1.94</v>
      </c>
      <c r="I93" s="16">
        <v>0.06</v>
      </c>
      <c r="J93" s="16"/>
      <c r="K93" s="67"/>
    </row>
    <row r="94" spans="1:11" ht="18.75" customHeight="1" x14ac:dyDescent="0.35">
      <c r="A94" s="69"/>
      <c r="B94" s="68" t="s">
        <v>75</v>
      </c>
      <c r="C94" s="65" t="s">
        <v>27</v>
      </c>
      <c r="D94" s="13" t="s">
        <v>1</v>
      </c>
      <c r="E94" s="14">
        <f t="shared" ref="E94:J94" si="16">SUM(E96:E104)</f>
        <v>24.150000000000002</v>
      </c>
      <c r="F94" s="14">
        <f t="shared" si="16"/>
        <v>24.150000000000002</v>
      </c>
      <c r="G94" s="14">
        <f t="shared" si="16"/>
        <v>0</v>
      </c>
      <c r="H94" s="14">
        <f t="shared" si="16"/>
        <v>22.310000000000002</v>
      </c>
      <c r="I94" s="14">
        <f t="shared" si="16"/>
        <v>1.8400000000000003</v>
      </c>
      <c r="J94" s="14">
        <f t="shared" si="16"/>
        <v>0</v>
      </c>
      <c r="K94" s="15" t="s">
        <v>28</v>
      </c>
    </row>
    <row r="95" spans="1:11" ht="21.75" customHeight="1" x14ac:dyDescent="0.35">
      <c r="A95" s="69"/>
      <c r="B95" s="68"/>
      <c r="C95" s="65"/>
      <c r="D95" s="12" t="s">
        <v>6</v>
      </c>
      <c r="E95" s="16"/>
      <c r="F95" s="16"/>
      <c r="G95" s="17"/>
      <c r="H95" s="17"/>
      <c r="I95" s="17"/>
      <c r="J95" s="17"/>
      <c r="K95" s="67" t="s">
        <v>76</v>
      </c>
    </row>
    <row r="96" spans="1:11" ht="15.75" customHeight="1" x14ac:dyDescent="0.35">
      <c r="A96" s="69"/>
      <c r="B96" s="18"/>
      <c r="C96" s="65"/>
      <c r="D96" s="12" t="s">
        <v>8</v>
      </c>
      <c r="E96" s="19"/>
      <c r="F96" s="19"/>
      <c r="G96" s="17"/>
      <c r="H96" s="17"/>
      <c r="I96" s="17"/>
      <c r="J96" s="17"/>
      <c r="K96" s="67"/>
    </row>
    <row r="97" spans="1:11" ht="26.25" customHeight="1" x14ac:dyDescent="0.35">
      <c r="A97" s="69"/>
      <c r="B97" s="18"/>
      <c r="C97" s="65"/>
      <c r="D97" s="12" t="s">
        <v>2</v>
      </c>
      <c r="E97" s="19"/>
      <c r="F97" s="19"/>
      <c r="G97" s="16"/>
      <c r="H97" s="16"/>
      <c r="I97" s="16"/>
      <c r="J97" s="16"/>
      <c r="K97" s="67"/>
    </row>
    <row r="98" spans="1:11" ht="75" customHeight="1" x14ac:dyDescent="0.35">
      <c r="A98" s="69"/>
      <c r="B98" s="20"/>
      <c r="C98" s="65"/>
      <c r="D98" s="12" t="s">
        <v>3</v>
      </c>
      <c r="E98" s="19">
        <v>0.45</v>
      </c>
      <c r="F98" s="19">
        <f t="shared" ref="F98:F104" si="17">H98+I98</f>
        <v>0.45</v>
      </c>
      <c r="G98" s="16"/>
      <c r="H98" s="16">
        <v>0</v>
      </c>
      <c r="I98" s="16">
        <v>0.45</v>
      </c>
      <c r="J98" s="16"/>
      <c r="K98" s="67"/>
    </row>
    <row r="99" spans="1:11" ht="43.5" customHeight="1" x14ac:dyDescent="0.35">
      <c r="A99" s="69"/>
      <c r="B99" s="18" t="s">
        <v>77</v>
      </c>
      <c r="C99" s="65"/>
      <c r="D99" s="12" t="s">
        <v>9</v>
      </c>
      <c r="E99" s="19">
        <v>8.4</v>
      </c>
      <c r="F99" s="19">
        <f t="shared" si="17"/>
        <v>8.4</v>
      </c>
      <c r="G99" s="16"/>
      <c r="H99" s="16">
        <v>7.76</v>
      </c>
      <c r="I99" s="16">
        <v>0.64</v>
      </c>
      <c r="J99" s="16"/>
      <c r="K99" s="67"/>
    </row>
    <row r="100" spans="1:11" ht="47.25" customHeight="1" x14ac:dyDescent="0.35">
      <c r="A100" s="69"/>
      <c r="B100" s="18" t="s">
        <v>78</v>
      </c>
      <c r="C100" s="65"/>
      <c r="D100" s="12" t="s">
        <v>10</v>
      </c>
      <c r="E100" s="19">
        <v>11</v>
      </c>
      <c r="F100" s="19">
        <f t="shared" si="17"/>
        <v>11</v>
      </c>
      <c r="G100" s="16"/>
      <c r="H100" s="16">
        <v>10.67</v>
      </c>
      <c r="I100" s="16">
        <v>0.33</v>
      </c>
      <c r="J100" s="16"/>
      <c r="K100" s="67"/>
    </row>
    <row r="101" spans="1:11" ht="39.75" customHeight="1" x14ac:dyDescent="0.35">
      <c r="A101" s="69"/>
      <c r="B101" s="18"/>
      <c r="C101" s="65"/>
      <c r="D101" s="12" t="s">
        <v>11</v>
      </c>
      <c r="E101" s="19">
        <v>0.3</v>
      </c>
      <c r="F101" s="19">
        <f t="shared" si="17"/>
        <v>0.3</v>
      </c>
      <c r="G101" s="16"/>
      <c r="H101" s="16">
        <v>0</v>
      </c>
      <c r="I101" s="16">
        <v>0.3</v>
      </c>
      <c r="J101" s="16"/>
      <c r="K101" s="67"/>
    </row>
    <row r="102" spans="1:11" ht="44.25" customHeight="1" x14ac:dyDescent="0.35">
      <c r="A102" s="69"/>
      <c r="B102" s="18" t="s">
        <v>79</v>
      </c>
      <c r="C102" s="65"/>
      <c r="D102" s="12" t="s">
        <v>12</v>
      </c>
      <c r="E102" s="19">
        <v>2</v>
      </c>
      <c r="F102" s="19">
        <f t="shared" si="17"/>
        <v>2</v>
      </c>
      <c r="G102" s="16"/>
      <c r="H102" s="16">
        <v>1.94</v>
      </c>
      <c r="I102" s="16">
        <v>0.06</v>
      </c>
      <c r="J102" s="16"/>
      <c r="K102" s="67"/>
    </row>
    <row r="103" spans="1:11" ht="25.5" customHeight="1" x14ac:dyDescent="0.35">
      <c r="A103" s="69"/>
      <c r="B103" s="18"/>
      <c r="C103" s="65"/>
      <c r="D103" s="12" t="s">
        <v>13</v>
      </c>
      <c r="E103" s="19"/>
      <c r="F103" s="19">
        <f t="shared" si="17"/>
        <v>0</v>
      </c>
      <c r="G103" s="16"/>
      <c r="H103" s="16">
        <v>0</v>
      </c>
      <c r="I103" s="16">
        <v>0</v>
      </c>
      <c r="J103" s="16"/>
      <c r="K103" s="67"/>
    </row>
    <row r="104" spans="1:11" ht="23.25" customHeight="1" x14ac:dyDescent="0.35">
      <c r="A104" s="69"/>
      <c r="B104" s="24" t="s">
        <v>62</v>
      </c>
      <c r="C104" s="65"/>
      <c r="D104" s="12" t="s">
        <v>14</v>
      </c>
      <c r="E104" s="19">
        <v>2</v>
      </c>
      <c r="F104" s="19">
        <f t="shared" si="17"/>
        <v>2</v>
      </c>
      <c r="G104" s="16"/>
      <c r="H104" s="16">
        <v>1.94</v>
      </c>
      <c r="I104" s="16">
        <v>0.06</v>
      </c>
      <c r="J104" s="16"/>
      <c r="K104" s="67"/>
    </row>
    <row r="105" spans="1:11" ht="18.75" customHeight="1" x14ac:dyDescent="0.35">
      <c r="A105" s="69"/>
      <c r="B105" s="66" t="s">
        <v>80</v>
      </c>
      <c r="C105" s="65" t="s">
        <v>27</v>
      </c>
      <c r="D105" s="13" t="s">
        <v>1</v>
      </c>
      <c r="E105" s="14">
        <f t="shared" ref="E105:J105" si="18">SUM(E107:E115)</f>
        <v>44.199999999999996</v>
      </c>
      <c r="F105" s="14">
        <f t="shared" si="18"/>
        <v>44.199999999999996</v>
      </c>
      <c r="G105" s="14">
        <f t="shared" si="18"/>
        <v>0</v>
      </c>
      <c r="H105" s="14">
        <f t="shared" si="18"/>
        <v>41.224999999999994</v>
      </c>
      <c r="I105" s="14">
        <f t="shared" si="18"/>
        <v>2.9750000000000001</v>
      </c>
      <c r="J105" s="14">
        <f t="shared" si="18"/>
        <v>0</v>
      </c>
      <c r="K105" s="15" t="s">
        <v>28</v>
      </c>
    </row>
    <row r="106" spans="1:11" ht="39" customHeight="1" x14ac:dyDescent="0.35">
      <c r="A106" s="69"/>
      <c r="B106" s="66"/>
      <c r="C106" s="65"/>
      <c r="D106" s="12" t="s">
        <v>6</v>
      </c>
      <c r="E106" s="16"/>
      <c r="F106" s="16"/>
      <c r="G106" s="17"/>
      <c r="H106" s="17"/>
      <c r="I106" s="17"/>
      <c r="J106" s="17"/>
      <c r="K106" s="67" t="s">
        <v>81</v>
      </c>
    </row>
    <row r="107" spans="1:11" ht="27.75" customHeight="1" x14ac:dyDescent="0.35">
      <c r="A107" s="69"/>
      <c r="B107" s="18"/>
      <c r="C107" s="65"/>
      <c r="D107" s="12" t="s">
        <v>8</v>
      </c>
      <c r="E107" s="19"/>
      <c r="F107" s="19"/>
      <c r="G107" s="17"/>
      <c r="H107" s="17"/>
      <c r="I107" s="17"/>
      <c r="J107" s="17"/>
      <c r="K107" s="67"/>
    </row>
    <row r="108" spans="1:11" ht="37.5" customHeight="1" x14ac:dyDescent="0.35">
      <c r="A108" s="69"/>
      <c r="B108" s="18"/>
      <c r="C108" s="65"/>
      <c r="D108" s="12" t="s">
        <v>2</v>
      </c>
      <c r="E108" s="19"/>
      <c r="F108" s="19"/>
      <c r="G108" s="16"/>
      <c r="H108" s="16"/>
      <c r="I108" s="16"/>
      <c r="J108" s="16"/>
      <c r="K108" s="67"/>
    </row>
    <row r="109" spans="1:11" ht="57" customHeight="1" x14ac:dyDescent="0.35">
      <c r="A109" s="69"/>
      <c r="B109" s="68" t="s">
        <v>82</v>
      </c>
      <c r="C109" s="65"/>
      <c r="D109" s="12" t="s">
        <v>3</v>
      </c>
      <c r="E109" s="19">
        <v>0.6</v>
      </c>
      <c r="F109" s="19">
        <f t="shared" ref="F109:F115" si="19">H109+I109</f>
        <v>0.6</v>
      </c>
      <c r="G109" s="16"/>
      <c r="H109" s="16">
        <v>0</v>
      </c>
      <c r="I109" s="16">
        <v>0.6</v>
      </c>
      <c r="J109" s="16"/>
      <c r="K109" s="67"/>
    </row>
    <row r="110" spans="1:11" ht="28.5" customHeight="1" x14ac:dyDescent="0.35">
      <c r="A110" s="69"/>
      <c r="B110" s="68"/>
      <c r="C110" s="65"/>
      <c r="D110" s="12" t="s">
        <v>9</v>
      </c>
      <c r="E110" s="19">
        <v>16</v>
      </c>
      <c r="F110" s="19">
        <f t="shared" si="19"/>
        <v>16</v>
      </c>
      <c r="G110" s="16"/>
      <c r="H110" s="16">
        <v>15.52</v>
      </c>
      <c r="I110" s="16">
        <v>0.48</v>
      </c>
      <c r="J110" s="16"/>
      <c r="K110" s="67"/>
    </row>
    <row r="111" spans="1:11" ht="56.25" customHeight="1" x14ac:dyDescent="0.35">
      <c r="A111" s="69"/>
      <c r="B111" s="18"/>
      <c r="C111" s="65"/>
      <c r="D111" s="12" t="s">
        <v>10</v>
      </c>
      <c r="E111" s="19">
        <v>0.4</v>
      </c>
      <c r="F111" s="19">
        <f t="shared" si="19"/>
        <v>0.4</v>
      </c>
      <c r="G111" s="16"/>
      <c r="H111" s="16">
        <v>0</v>
      </c>
      <c r="I111" s="16">
        <v>0.4</v>
      </c>
      <c r="J111" s="16"/>
      <c r="K111" s="67"/>
    </row>
    <row r="112" spans="1:11" ht="41.25" customHeight="1" x14ac:dyDescent="0.35">
      <c r="A112" s="69"/>
      <c r="B112" s="18" t="s">
        <v>83</v>
      </c>
      <c r="C112" s="65"/>
      <c r="D112" s="12" t="s">
        <v>11</v>
      </c>
      <c r="E112" s="19">
        <v>17.55</v>
      </c>
      <c r="F112" s="19">
        <f t="shared" si="19"/>
        <v>17.549999999999997</v>
      </c>
      <c r="G112" s="16"/>
      <c r="H112" s="16">
        <v>16.489999999999998</v>
      </c>
      <c r="I112" s="16">
        <v>1.06</v>
      </c>
      <c r="J112" s="16"/>
      <c r="K112" s="67"/>
    </row>
    <row r="113" spans="1:11" ht="61.5" customHeight="1" x14ac:dyDescent="0.35">
      <c r="A113" s="69"/>
      <c r="B113" s="18" t="s">
        <v>84</v>
      </c>
      <c r="C113" s="65"/>
      <c r="D113" s="12" t="s">
        <v>12</v>
      </c>
      <c r="E113" s="19">
        <v>7.5</v>
      </c>
      <c r="F113" s="19">
        <f t="shared" si="19"/>
        <v>7.5</v>
      </c>
      <c r="G113" s="16"/>
      <c r="H113" s="16">
        <v>7.2750000000000004</v>
      </c>
      <c r="I113" s="16">
        <v>0.22500000000000001</v>
      </c>
      <c r="J113" s="16"/>
      <c r="K113" s="67"/>
    </row>
    <row r="114" spans="1:11" ht="38.25" customHeight="1" x14ac:dyDescent="0.35">
      <c r="A114" s="69"/>
      <c r="B114" s="18"/>
      <c r="C114" s="65"/>
      <c r="D114" s="12" t="s">
        <v>13</v>
      </c>
      <c r="E114" s="19">
        <v>0.15</v>
      </c>
      <c r="F114" s="19">
        <f t="shared" si="19"/>
        <v>0.15</v>
      </c>
      <c r="G114" s="16"/>
      <c r="H114" s="16">
        <v>0</v>
      </c>
      <c r="I114" s="16">
        <v>0.15</v>
      </c>
      <c r="J114" s="16"/>
      <c r="K114" s="67"/>
    </row>
    <row r="115" spans="1:11" ht="30" customHeight="1" x14ac:dyDescent="0.35">
      <c r="A115" s="69"/>
      <c r="B115" s="18" t="s">
        <v>62</v>
      </c>
      <c r="C115" s="65"/>
      <c r="D115" s="12" t="s">
        <v>14</v>
      </c>
      <c r="E115" s="19">
        <v>2</v>
      </c>
      <c r="F115" s="19">
        <f t="shared" si="19"/>
        <v>2</v>
      </c>
      <c r="G115" s="16"/>
      <c r="H115" s="16">
        <v>1.94</v>
      </c>
      <c r="I115" s="16">
        <v>0.06</v>
      </c>
      <c r="J115" s="16"/>
      <c r="K115" s="67"/>
    </row>
    <row r="116" spans="1:11" ht="18.75" customHeight="1" x14ac:dyDescent="0.35">
      <c r="A116" s="69"/>
      <c r="B116" s="66" t="s">
        <v>85</v>
      </c>
      <c r="C116" s="65" t="s">
        <v>27</v>
      </c>
      <c r="D116" s="13" t="s">
        <v>1</v>
      </c>
      <c r="E116" s="14">
        <f t="shared" ref="E116:J116" si="20">SUM(E118:E126)</f>
        <v>43.75</v>
      </c>
      <c r="F116" s="14">
        <f t="shared" si="20"/>
        <v>43.75</v>
      </c>
      <c r="G116" s="14">
        <f t="shared" si="20"/>
        <v>0</v>
      </c>
      <c r="H116" s="14">
        <f t="shared" si="20"/>
        <v>40.739999999999995</v>
      </c>
      <c r="I116" s="14">
        <f t="shared" si="20"/>
        <v>3.01</v>
      </c>
      <c r="J116" s="14">
        <f t="shared" si="20"/>
        <v>0</v>
      </c>
      <c r="K116" s="15" t="s">
        <v>28</v>
      </c>
    </row>
    <row r="117" spans="1:11" ht="89.25" customHeight="1" x14ac:dyDescent="0.35">
      <c r="A117" s="69"/>
      <c r="B117" s="66"/>
      <c r="C117" s="65"/>
      <c r="D117" s="12" t="s">
        <v>6</v>
      </c>
      <c r="E117" s="16"/>
      <c r="F117" s="16"/>
      <c r="G117" s="17"/>
      <c r="H117" s="17"/>
      <c r="I117" s="17"/>
      <c r="J117" s="17"/>
      <c r="K117" s="67" t="s">
        <v>86</v>
      </c>
    </row>
    <row r="118" spans="1:11" ht="19.5" customHeight="1" x14ac:dyDescent="0.35">
      <c r="A118" s="69"/>
      <c r="B118" s="18"/>
      <c r="C118" s="65"/>
      <c r="D118" s="12" t="s">
        <v>8</v>
      </c>
      <c r="E118" s="19"/>
      <c r="F118" s="19"/>
      <c r="G118" s="17"/>
      <c r="H118" s="17"/>
      <c r="I118" s="17"/>
      <c r="J118" s="17">
        <v>0</v>
      </c>
      <c r="K118" s="67"/>
    </row>
    <row r="119" spans="1:11" ht="33.75" customHeight="1" x14ac:dyDescent="0.35">
      <c r="A119" s="69"/>
      <c r="B119" s="18"/>
      <c r="C119" s="65"/>
      <c r="D119" s="12" t="s">
        <v>2</v>
      </c>
      <c r="E119" s="19"/>
      <c r="F119" s="19"/>
      <c r="G119" s="16"/>
      <c r="H119" s="16"/>
      <c r="I119" s="16"/>
      <c r="J119" s="16">
        <v>0</v>
      </c>
      <c r="K119" s="67"/>
    </row>
    <row r="120" spans="1:11" ht="41.25" customHeight="1" x14ac:dyDescent="0.35">
      <c r="A120" s="69"/>
      <c r="B120" s="20"/>
      <c r="C120" s="65"/>
      <c r="D120" s="12" t="s">
        <v>3</v>
      </c>
      <c r="E120" s="19">
        <v>0.8</v>
      </c>
      <c r="F120" s="19">
        <f t="shared" ref="F120:F125" si="21">H120+I120</f>
        <v>0.8</v>
      </c>
      <c r="G120" s="16"/>
      <c r="H120" s="16">
        <v>0</v>
      </c>
      <c r="I120" s="16">
        <v>0.8</v>
      </c>
      <c r="J120" s="16">
        <v>0</v>
      </c>
      <c r="K120" s="67"/>
    </row>
    <row r="121" spans="1:11" ht="42.75" customHeight="1" x14ac:dyDescent="0.35">
      <c r="A121" s="69"/>
      <c r="B121" s="20" t="s">
        <v>87</v>
      </c>
      <c r="C121" s="65"/>
      <c r="D121" s="12" t="s">
        <v>9</v>
      </c>
      <c r="E121" s="19">
        <v>19</v>
      </c>
      <c r="F121" s="19">
        <f t="shared" si="21"/>
        <v>19</v>
      </c>
      <c r="G121" s="16"/>
      <c r="H121" s="16">
        <v>18.43</v>
      </c>
      <c r="I121" s="16">
        <v>0.56999999999999995</v>
      </c>
      <c r="J121" s="16">
        <v>0</v>
      </c>
      <c r="K121" s="67"/>
    </row>
    <row r="122" spans="1:11" ht="66" customHeight="1" x14ac:dyDescent="0.35">
      <c r="A122" s="69"/>
      <c r="B122" s="18"/>
      <c r="C122" s="65"/>
      <c r="D122" s="12" t="s">
        <v>10</v>
      </c>
      <c r="E122" s="19">
        <v>0.55000000000000004</v>
      </c>
      <c r="F122" s="19">
        <f t="shared" si="21"/>
        <v>0.55000000000000004</v>
      </c>
      <c r="G122" s="16"/>
      <c r="H122" s="16">
        <v>0</v>
      </c>
      <c r="I122" s="16">
        <v>0.55000000000000004</v>
      </c>
      <c r="J122" s="16">
        <v>0</v>
      </c>
      <c r="K122" s="67"/>
    </row>
    <row r="123" spans="1:11" ht="60" customHeight="1" x14ac:dyDescent="0.35">
      <c r="A123" s="69"/>
      <c r="B123" s="18" t="s">
        <v>88</v>
      </c>
      <c r="C123" s="65"/>
      <c r="D123" s="12" t="s">
        <v>11</v>
      </c>
      <c r="E123" s="19">
        <v>20</v>
      </c>
      <c r="F123" s="19">
        <f t="shared" si="21"/>
        <v>20</v>
      </c>
      <c r="G123" s="16"/>
      <c r="H123" s="16">
        <v>19.399999999999999</v>
      </c>
      <c r="I123" s="16">
        <v>0.6</v>
      </c>
      <c r="J123" s="16">
        <v>0</v>
      </c>
      <c r="K123" s="67"/>
    </row>
    <row r="124" spans="1:11" ht="36.75" customHeight="1" x14ac:dyDescent="0.35">
      <c r="A124" s="69"/>
      <c r="B124" s="18"/>
      <c r="C124" s="65"/>
      <c r="D124" s="12" t="s">
        <v>12</v>
      </c>
      <c r="E124" s="19">
        <v>0.4</v>
      </c>
      <c r="F124" s="19">
        <f t="shared" si="21"/>
        <v>0.4</v>
      </c>
      <c r="G124" s="16"/>
      <c r="H124" s="16">
        <v>0</v>
      </c>
      <c r="I124" s="16">
        <v>0.4</v>
      </c>
      <c r="J124" s="16">
        <v>0</v>
      </c>
      <c r="K124" s="67"/>
    </row>
    <row r="125" spans="1:11" ht="44.25" customHeight="1" x14ac:dyDescent="0.35">
      <c r="A125" s="69"/>
      <c r="B125" s="18" t="s">
        <v>73</v>
      </c>
      <c r="C125" s="65"/>
      <c r="D125" s="12" t="s">
        <v>13</v>
      </c>
      <c r="E125" s="19">
        <v>3</v>
      </c>
      <c r="F125" s="19">
        <f t="shared" si="21"/>
        <v>3</v>
      </c>
      <c r="G125" s="16"/>
      <c r="H125" s="16">
        <v>2.91</v>
      </c>
      <c r="I125" s="16">
        <v>0.09</v>
      </c>
      <c r="J125" s="16">
        <v>0</v>
      </c>
      <c r="K125" s="67"/>
    </row>
    <row r="126" spans="1:11" ht="39" customHeight="1" x14ac:dyDescent="0.35">
      <c r="A126" s="69"/>
      <c r="B126" s="18"/>
      <c r="C126" s="65"/>
      <c r="D126" s="12" t="s">
        <v>14</v>
      </c>
      <c r="E126" s="19">
        <v>0</v>
      </c>
      <c r="F126" s="19"/>
      <c r="G126" s="16"/>
      <c r="H126" s="16"/>
      <c r="I126" s="16"/>
      <c r="J126" s="16">
        <v>0</v>
      </c>
      <c r="K126" s="67"/>
    </row>
    <row r="127" spans="1:11" ht="27" customHeight="1" x14ac:dyDescent="0.35">
      <c r="A127" s="69"/>
      <c r="B127" s="66" t="s">
        <v>89</v>
      </c>
      <c r="C127" s="65" t="s">
        <v>27</v>
      </c>
      <c r="D127" s="13" t="s">
        <v>1</v>
      </c>
      <c r="E127" s="14">
        <f t="shared" ref="E127:J127" si="22">SUM(E129:E137)</f>
        <v>58.25</v>
      </c>
      <c r="F127" s="14">
        <f t="shared" si="22"/>
        <v>58.249999999999993</v>
      </c>
      <c r="G127" s="14">
        <f t="shared" si="22"/>
        <v>0</v>
      </c>
      <c r="H127" s="14">
        <f t="shared" si="22"/>
        <v>54.86</v>
      </c>
      <c r="I127" s="14">
        <f t="shared" si="22"/>
        <v>3.39</v>
      </c>
      <c r="J127" s="14">
        <f t="shared" si="22"/>
        <v>0</v>
      </c>
      <c r="K127" s="15" t="s">
        <v>28</v>
      </c>
    </row>
    <row r="128" spans="1:11" ht="39.75" customHeight="1" x14ac:dyDescent="0.35">
      <c r="A128" s="69"/>
      <c r="B128" s="66"/>
      <c r="C128" s="65"/>
      <c r="D128" s="12" t="s">
        <v>6</v>
      </c>
      <c r="E128" s="16"/>
      <c r="F128" s="16"/>
      <c r="G128" s="17"/>
      <c r="H128" s="17"/>
      <c r="I128" s="17"/>
      <c r="J128" s="17"/>
      <c r="K128" s="67" t="s">
        <v>90</v>
      </c>
    </row>
    <row r="129" spans="1:11" ht="23.25" customHeight="1" x14ac:dyDescent="0.35">
      <c r="A129" s="69"/>
      <c r="B129" s="18"/>
      <c r="C129" s="65"/>
      <c r="D129" s="12" t="s">
        <v>8</v>
      </c>
      <c r="E129" s="19"/>
      <c r="F129" s="19"/>
      <c r="G129" s="17"/>
      <c r="H129" s="17"/>
      <c r="I129" s="17"/>
      <c r="J129" s="17"/>
      <c r="K129" s="67"/>
    </row>
    <row r="130" spans="1:11" ht="27.75" customHeight="1" x14ac:dyDescent="0.35">
      <c r="A130" s="69"/>
      <c r="B130" s="18"/>
      <c r="C130" s="65"/>
      <c r="D130" s="12" t="s">
        <v>2</v>
      </c>
      <c r="E130" s="19"/>
      <c r="F130" s="19"/>
      <c r="G130" s="16"/>
      <c r="H130" s="16"/>
      <c r="I130" s="16"/>
      <c r="J130" s="16"/>
      <c r="K130" s="67"/>
    </row>
    <row r="131" spans="1:11" ht="36" customHeight="1" x14ac:dyDescent="0.35">
      <c r="A131" s="69"/>
      <c r="B131" s="68"/>
      <c r="C131" s="65"/>
      <c r="D131" s="12" t="s">
        <v>3</v>
      </c>
      <c r="E131" s="19">
        <v>0.4</v>
      </c>
      <c r="F131" s="19">
        <f t="shared" ref="F131:F137" si="23">H131+I131</f>
        <v>0.4</v>
      </c>
      <c r="G131" s="16"/>
      <c r="H131" s="16">
        <v>0</v>
      </c>
      <c r="I131" s="16">
        <v>0.4</v>
      </c>
      <c r="J131" s="16"/>
      <c r="K131" s="67"/>
    </row>
    <row r="132" spans="1:11" ht="35.25" customHeight="1" x14ac:dyDescent="0.35">
      <c r="A132" s="69"/>
      <c r="B132" s="68"/>
      <c r="C132" s="65"/>
      <c r="D132" s="12" t="s">
        <v>9</v>
      </c>
      <c r="E132" s="19">
        <v>21</v>
      </c>
      <c r="F132" s="19">
        <f t="shared" si="23"/>
        <v>21</v>
      </c>
      <c r="G132" s="16"/>
      <c r="H132" s="16">
        <v>20.37</v>
      </c>
      <c r="I132" s="16">
        <v>0.63</v>
      </c>
      <c r="J132" s="16"/>
      <c r="K132" s="67"/>
    </row>
    <row r="133" spans="1:11" ht="45" customHeight="1" x14ac:dyDescent="0.35">
      <c r="A133" s="69"/>
      <c r="B133" s="18"/>
      <c r="C133" s="65"/>
      <c r="D133" s="12" t="s">
        <v>10</v>
      </c>
      <c r="E133" s="19">
        <v>0.75</v>
      </c>
      <c r="F133" s="19">
        <f t="shared" si="23"/>
        <v>0.75</v>
      </c>
      <c r="G133" s="16"/>
      <c r="H133" s="16">
        <v>0</v>
      </c>
      <c r="I133" s="16">
        <v>0.75</v>
      </c>
      <c r="J133" s="16"/>
      <c r="K133" s="67"/>
    </row>
    <row r="134" spans="1:11" ht="27" customHeight="1" x14ac:dyDescent="0.35">
      <c r="A134" s="69"/>
      <c r="B134" s="18"/>
      <c r="C134" s="65"/>
      <c r="D134" s="12" t="s">
        <v>11</v>
      </c>
      <c r="E134" s="19">
        <v>20</v>
      </c>
      <c r="F134" s="19">
        <f t="shared" si="23"/>
        <v>20</v>
      </c>
      <c r="G134" s="16"/>
      <c r="H134" s="16">
        <v>19.940000000000001</v>
      </c>
      <c r="I134" s="16">
        <v>0.06</v>
      </c>
      <c r="J134" s="16"/>
      <c r="K134" s="67"/>
    </row>
    <row r="135" spans="1:11" ht="37.5" customHeight="1" x14ac:dyDescent="0.35">
      <c r="A135" s="69"/>
      <c r="B135" s="18"/>
      <c r="C135" s="65"/>
      <c r="D135" s="12" t="s">
        <v>12</v>
      </c>
      <c r="E135" s="19">
        <v>0.8</v>
      </c>
      <c r="F135" s="19">
        <f t="shared" si="23"/>
        <v>0.8</v>
      </c>
      <c r="G135" s="16"/>
      <c r="H135" s="16">
        <v>0</v>
      </c>
      <c r="I135" s="16">
        <v>0.8</v>
      </c>
      <c r="J135" s="16"/>
      <c r="K135" s="67"/>
    </row>
    <row r="136" spans="1:11" ht="39" customHeight="1" x14ac:dyDescent="0.35">
      <c r="A136" s="69"/>
      <c r="B136" s="18"/>
      <c r="C136" s="65"/>
      <c r="D136" s="12" t="s">
        <v>13</v>
      </c>
      <c r="E136" s="19">
        <v>13.3</v>
      </c>
      <c r="F136" s="19">
        <f t="shared" si="23"/>
        <v>13.299999999999999</v>
      </c>
      <c r="G136" s="16"/>
      <c r="H136" s="16">
        <v>12.61</v>
      </c>
      <c r="I136" s="16">
        <v>0.69</v>
      </c>
      <c r="J136" s="16"/>
      <c r="K136" s="67"/>
    </row>
    <row r="137" spans="1:11" ht="27" customHeight="1" x14ac:dyDescent="0.35">
      <c r="A137" s="69"/>
      <c r="B137" s="18"/>
      <c r="C137" s="65"/>
      <c r="D137" s="12" t="s">
        <v>14</v>
      </c>
      <c r="E137" s="19">
        <v>2</v>
      </c>
      <c r="F137" s="19">
        <f t="shared" si="23"/>
        <v>2</v>
      </c>
      <c r="G137" s="16"/>
      <c r="H137" s="16">
        <v>1.94</v>
      </c>
      <c r="I137" s="16">
        <v>0.06</v>
      </c>
      <c r="J137" s="16"/>
      <c r="K137" s="67"/>
    </row>
    <row r="138" spans="1:11" ht="30" customHeight="1" x14ac:dyDescent="0.35">
      <c r="A138" s="69"/>
      <c r="B138" s="66" t="s">
        <v>91</v>
      </c>
      <c r="C138" s="65" t="s">
        <v>27</v>
      </c>
      <c r="D138" s="13" t="s">
        <v>1</v>
      </c>
      <c r="E138" s="14">
        <f t="shared" ref="E138:J138" si="24">SUM(E140:E148)</f>
        <v>51.15</v>
      </c>
      <c r="F138" s="14">
        <f t="shared" si="24"/>
        <v>51.15</v>
      </c>
      <c r="G138" s="14">
        <f t="shared" si="24"/>
        <v>0</v>
      </c>
      <c r="H138" s="14">
        <f t="shared" si="24"/>
        <v>47.53</v>
      </c>
      <c r="I138" s="14">
        <f t="shared" si="24"/>
        <v>3.6199999999999992</v>
      </c>
      <c r="J138" s="14">
        <f t="shared" si="24"/>
        <v>0</v>
      </c>
      <c r="K138" s="15" t="s">
        <v>28</v>
      </c>
    </row>
    <row r="139" spans="1:11" ht="48" customHeight="1" x14ac:dyDescent="0.35">
      <c r="A139" s="69"/>
      <c r="B139" s="66"/>
      <c r="C139" s="65"/>
      <c r="D139" s="12" t="s">
        <v>6</v>
      </c>
      <c r="E139" s="16"/>
      <c r="F139" s="16"/>
      <c r="G139" s="17"/>
      <c r="H139" s="17"/>
      <c r="I139" s="17"/>
      <c r="J139" s="17"/>
      <c r="K139" s="67" t="s">
        <v>92</v>
      </c>
    </row>
    <row r="140" spans="1:11" ht="29.25" customHeight="1" x14ac:dyDescent="0.35">
      <c r="A140" s="69"/>
      <c r="B140" s="18"/>
      <c r="C140" s="65"/>
      <c r="D140" s="12" t="s">
        <v>8</v>
      </c>
      <c r="E140" s="19"/>
      <c r="F140" s="19"/>
      <c r="G140" s="17"/>
      <c r="H140" s="17"/>
      <c r="I140" s="17"/>
      <c r="J140" s="17"/>
      <c r="K140" s="67"/>
    </row>
    <row r="141" spans="1:11" ht="24" customHeight="1" x14ac:dyDescent="0.35">
      <c r="A141" s="69"/>
      <c r="B141" s="18"/>
      <c r="C141" s="65"/>
      <c r="D141" s="12" t="s">
        <v>2</v>
      </c>
      <c r="E141" s="19"/>
      <c r="F141" s="19"/>
      <c r="G141" s="16"/>
      <c r="H141" s="16"/>
      <c r="I141" s="16"/>
      <c r="J141" s="16"/>
      <c r="K141" s="67"/>
    </row>
    <row r="142" spans="1:11" ht="57" customHeight="1" x14ac:dyDescent="0.35">
      <c r="A142" s="69"/>
      <c r="B142" s="68"/>
      <c r="C142" s="65"/>
      <c r="D142" s="12" t="s">
        <v>3</v>
      </c>
      <c r="E142" s="19">
        <v>0.6</v>
      </c>
      <c r="F142" s="19">
        <f t="shared" ref="F142:F148" si="25">H142+I142</f>
        <v>0.6</v>
      </c>
      <c r="G142" s="16"/>
      <c r="H142" s="16">
        <v>0</v>
      </c>
      <c r="I142" s="16">
        <v>0.6</v>
      </c>
      <c r="J142" s="16"/>
      <c r="K142" s="67"/>
    </row>
    <row r="143" spans="1:11" ht="17.25" customHeight="1" x14ac:dyDescent="0.35">
      <c r="A143" s="69"/>
      <c r="B143" s="68"/>
      <c r="C143" s="65"/>
      <c r="D143" s="12" t="s">
        <v>9</v>
      </c>
      <c r="E143" s="19">
        <v>19</v>
      </c>
      <c r="F143" s="19">
        <f t="shared" si="25"/>
        <v>19</v>
      </c>
      <c r="G143" s="16"/>
      <c r="H143" s="16">
        <v>18.43</v>
      </c>
      <c r="I143" s="16">
        <v>0.56999999999999995</v>
      </c>
      <c r="J143" s="16"/>
      <c r="K143" s="67"/>
    </row>
    <row r="144" spans="1:11" ht="58.5" customHeight="1" x14ac:dyDescent="0.35">
      <c r="A144" s="69"/>
      <c r="B144" s="18" t="s">
        <v>93</v>
      </c>
      <c r="C144" s="65"/>
      <c r="D144" s="12" t="s">
        <v>10</v>
      </c>
      <c r="E144" s="19">
        <v>6.55</v>
      </c>
      <c r="F144" s="19">
        <f t="shared" si="25"/>
        <v>6.5500000000000007</v>
      </c>
      <c r="G144" s="16"/>
      <c r="H144" s="16">
        <v>5.82</v>
      </c>
      <c r="I144" s="16">
        <v>0.73</v>
      </c>
      <c r="J144" s="16"/>
      <c r="K144" s="67"/>
    </row>
    <row r="145" spans="1:11" ht="26.25" customHeight="1" x14ac:dyDescent="0.35">
      <c r="A145" s="69"/>
      <c r="B145" s="18" t="s">
        <v>55</v>
      </c>
      <c r="C145" s="65"/>
      <c r="D145" s="12" t="s">
        <v>11</v>
      </c>
      <c r="E145" s="19">
        <v>13.2</v>
      </c>
      <c r="F145" s="19">
        <f t="shared" si="25"/>
        <v>13.2</v>
      </c>
      <c r="G145" s="16"/>
      <c r="H145" s="16">
        <v>12.61</v>
      </c>
      <c r="I145" s="16">
        <v>0.59</v>
      </c>
      <c r="J145" s="16"/>
      <c r="K145" s="67"/>
    </row>
    <row r="146" spans="1:11" ht="36" customHeight="1" x14ac:dyDescent="0.35">
      <c r="A146" s="69"/>
      <c r="B146" s="18" t="s">
        <v>62</v>
      </c>
      <c r="C146" s="65"/>
      <c r="D146" s="12" t="s">
        <v>12</v>
      </c>
      <c r="E146" s="19">
        <v>1</v>
      </c>
      <c r="F146" s="19">
        <f t="shared" si="25"/>
        <v>1</v>
      </c>
      <c r="G146" s="16"/>
      <c r="H146" s="16">
        <v>0.97</v>
      </c>
      <c r="I146" s="16">
        <v>0.03</v>
      </c>
      <c r="J146" s="16"/>
      <c r="K146" s="67"/>
    </row>
    <row r="147" spans="1:11" ht="36" customHeight="1" x14ac:dyDescent="0.35">
      <c r="A147" s="69"/>
      <c r="B147" s="18"/>
      <c r="C147" s="65"/>
      <c r="D147" s="12" t="s">
        <v>13</v>
      </c>
      <c r="E147" s="19">
        <v>0.8</v>
      </c>
      <c r="F147" s="19">
        <f t="shared" si="25"/>
        <v>0.8</v>
      </c>
      <c r="G147" s="16"/>
      <c r="H147" s="16">
        <v>0</v>
      </c>
      <c r="I147" s="16">
        <v>0.8</v>
      </c>
      <c r="J147" s="16"/>
      <c r="K147" s="67"/>
    </row>
    <row r="148" spans="1:11" ht="42.75" customHeight="1" x14ac:dyDescent="0.35">
      <c r="A148" s="69"/>
      <c r="B148" s="18" t="s">
        <v>94</v>
      </c>
      <c r="C148" s="65"/>
      <c r="D148" s="12" t="s">
        <v>14</v>
      </c>
      <c r="E148" s="19">
        <v>10</v>
      </c>
      <c r="F148" s="19">
        <f t="shared" si="25"/>
        <v>10</v>
      </c>
      <c r="G148" s="16"/>
      <c r="H148" s="16">
        <v>9.6999999999999993</v>
      </c>
      <c r="I148" s="16">
        <v>0.3</v>
      </c>
      <c r="J148" s="16"/>
      <c r="K148" s="67"/>
    </row>
    <row r="149" spans="1:11" ht="18.75" customHeight="1" x14ac:dyDescent="0.35">
      <c r="A149" s="69"/>
      <c r="B149" s="66" t="s">
        <v>95</v>
      </c>
      <c r="C149" s="65" t="s">
        <v>27</v>
      </c>
      <c r="D149" s="13" t="s">
        <v>1</v>
      </c>
      <c r="E149" s="14">
        <f t="shared" ref="E149:J149" si="26">SUM(E151:E159)</f>
        <v>44.7</v>
      </c>
      <c r="F149" s="14">
        <f t="shared" si="26"/>
        <v>44.7</v>
      </c>
      <c r="G149" s="14">
        <f t="shared" si="26"/>
        <v>0</v>
      </c>
      <c r="H149" s="14">
        <f t="shared" si="26"/>
        <v>41.71</v>
      </c>
      <c r="I149" s="14">
        <f t="shared" si="26"/>
        <v>2.99</v>
      </c>
      <c r="J149" s="14">
        <f t="shared" si="26"/>
        <v>0</v>
      </c>
      <c r="K149" s="15" t="s">
        <v>28</v>
      </c>
    </row>
    <row r="150" spans="1:11" ht="58.5" customHeight="1" x14ac:dyDescent="0.35">
      <c r="A150" s="69"/>
      <c r="B150" s="66"/>
      <c r="C150" s="65"/>
      <c r="D150" s="12" t="s">
        <v>6</v>
      </c>
      <c r="E150" s="16"/>
      <c r="F150" s="16"/>
      <c r="G150" s="17"/>
      <c r="H150" s="17"/>
      <c r="I150" s="17"/>
      <c r="J150" s="17"/>
      <c r="K150" s="67" t="s">
        <v>96</v>
      </c>
    </row>
    <row r="151" spans="1:11" ht="33" customHeight="1" x14ac:dyDescent="0.35">
      <c r="A151" s="69"/>
      <c r="B151" s="18"/>
      <c r="C151" s="65"/>
      <c r="D151" s="12" t="s">
        <v>8</v>
      </c>
      <c r="E151" s="19"/>
      <c r="F151" s="19"/>
      <c r="G151" s="17"/>
      <c r="H151" s="17"/>
      <c r="I151" s="17"/>
      <c r="J151" s="17"/>
      <c r="K151" s="67"/>
    </row>
    <row r="152" spans="1:11" ht="33.75" customHeight="1" x14ac:dyDescent="0.35">
      <c r="A152" s="69"/>
      <c r="B152" s="18"/>
      <c r="C152" s="65"/>
      <c r="D152" s="12" t="s">
        <v>2</v>
      </c>
      <c r="E152" s="19"/>
      <c r="F152" s="19"/>
      <c r="G152" s="16"/>
      <c r="H152" s="16"/>
      <c r="I152" s="16"/>
      <c r="J152" s="16"/>
      <c r="K152" s="67"/>
    </row>
    <row r="153" spans="1:11" ht="38.25" customHeight="1" x14ac:dyDescent="0.35">
      <c r="A153" s="69"/>
      <c r="B153" s="68" t="s">
        <v>97</v>
      </c>
      <c r="C153" s="65"/>
      <c r="D153" s="12" t="s">
        <v>3</v>
      </c>
      <c r="E153" s="19">
        <v>0.8</v>
      </c>
      <c r="F153" s="19">
        <f t="shared" ref="F153:F159" si="27">H153+I153</f>
        <v>0.8</v>
      </c>
      <c r="G153" s="16"/>
      <c r="H153" s="26">
        <v>0</v>
      </c>
      <c r="I153" s="26">
        <v>0.8</v>
      </c>
      <c r="J153" s="16"/>
      <c r="K153" s="67"/>
    </row>
    <row r="154" spans="1:11" ht="41.25" customHeight="1" x14ac:dyDescent="0.35">
      <c r="A154" s="69"/>
      <c r="B154" s="68"/>
      <c r="C154" s="65"/>
      <c r="D154" s="12" t="s">
        <v>9</v>
      </c>
      <c r="E154" s="19">
        <v>9</v>
      </c>
      <c r="F154" s="19">
        <f t="shared" si="27"/>
        <v>9</v>
      </c>
      <c r="G154" s="16"/>
      <c r="H154" s="26">
        <v>8.73</v>
      </c>
      <c r="I154" s="26">
        <v>0.27</v>
      </c>
      <c r="J154" s="16"/>
      <c r="K154" s="67"/>
    </row>
    <row r="155" spans="1:11" ht="58.5" customHeight="1" x14ac:dyDescent="0.35">
      <c r="A155" s="69"/>
      <c r="B155" s="18" t="s">
        <v>49</v>
      </c>
      <c r="C155" s="65"/>
      <c r="D155" s="12" t="s">
        <v>10</v>
      </c>
      <c r="E155" s="19">
        <v>10.199999999999999</v>
      </c>
      <c r="F155" s="19">
        <f t="shared" si="27"/>
        <v>10.199999999999999</v>
      </c>
      <c r="G155" s="16" t="s">
        <v>15</v>
      </c>
      <c r="H155" s="26">
        <v>9.6999999999999993</v>
      </c>
      <c r="I155" s="26">
        <v>0.5</v>
      </c>
      <c r="J155" s="16"/>
      <c r="K155" s="67"/>
    </row>
    <row r="156" spans="1:11" ht="24.75" customHeight="1" x14ac:dyDescent="0.35">
      <c r="A156" s="69"/>
      <c r="B156" s="18" t="s">
        <v>98</v>
      </c>
      <c r="C156" s="65"/>
      <c r="D156" s="12" t="s">
        <v>11</v>
      </c>
      <c r="E156" s="19">
        <v>6.2</v>
      </c>
      <c r="F156" s="19">
        <f t="shared" si="27"/>
        <v>6.2</v>
      </c>
      <c r="G156" s="16"/>
      <c r="H156" s="26">
        <v>5.82</v>
      </c>
      <c r="I156" s="26">
        <v>0.38</v>
      </c>
      <c r="J156" s="16"/>
      <c r="K156" s="67"/>
    </row>
    <row r="157" spans="1:11" ht="47.25" customHeight="1" x14ac:dyDescent="0.35">
      <c r="A157" s="69"/>
      <c r="B157" s="18"/>
      <c r="C157" s="65"/>
      <c r="D157" s="12" t="s">
        <v>12</v>
      </c>
      <c r="E157" s="19">
        <v>6</v>
      </c>
      <c r="F157" s="19">
        <f t="shared" si="27"/>
        <v>6</v>
      </c>
      <c r="G157" s="16"/>
      <c r="H157" s="26">
        <v>5.82</v>
      </c>
      <c r="I157" s="26">
        <v>0.18</v>
      </c>
      <c r="J157" s="16"/>
      <c r="K157" s="67"/>
    </row>
    <row r="158" spans="1:11" ht="34.5" customHeight="1" x14ac:dyDescent="0.35">
      <c r="A158" s="69"/>
      <c r="B158" s="18"/>
      <c r="C158" s="65"/>
      <c r="D158" s="12" t="s">
        <v>13</v>
      </c>
      <c r="E158" s="19">
        <v>0.5</v>
      </c>
      <c r="F158" s="19">
        <f t="shared" si="27"/>
        <v>0.5</v>
      </c>
      <c r="G158" s="16"/>
      <c r="H158" s="26">
        <v>0</v>
      </c>
      <c r="I158" s="26">
        <v>0.5</v>
      </c>
      <c r="J158" s="16"/>
      <c r="K158" s="67"/>
    </row>
    <row r="159" spans="1:11" ht="24" customHeight="1" x14ac:dyDescent="0.35">
      <c r="A159" s="69"/>
      <c r="B159" s="24" t="s">
        <v>99</v>
      </c>
      <c r="C159" s="65"/>
      <c r="D159" s="12" t="s">
        <v>14</v>
      </c>
      <c r="E159" s="19">
        <v>12</v>
      </c>
      <c r="F159" s="19">
        <f t="shared" si="27"/>
        <v>12</v>
      </c>
      <c r="G159" s="16"/>
      <c r="H159" s="26">
        <v>11.64</v>
      </c>
      <c r="I159" s="26">
        <v>0.36</v>
      </c>
      <c r="J159" s="16"/>
      <c r="K159" s="67"/>
    </row>
    <row r="160" spans="1:11" ht="36.75" customHeight="1" x14ac:dyDescent="0.35">
      <c r="A160" s="69"/>
      <c r="B160" s="66" t="s">
        <v>100</v>
      </c>
      <c r="C160" s="65" t="s">
        <v>27</v>
      </c>
      <c r="D160" s="13" t="s">
        <v>1</v>
      </c>
      <c r="E160" s="14">
        <f t="shared" ref="E160:J160" si="28">SUM(E162:E170)</f>
        <v>74.349999999999994</v>
      </c>
      <c r="F160" s="14">
        <f t="shared" si="28"/>
        <v>74.349999999999994</v>
      </c>
      <c r="G160" s="14">
        <f t="shared" si="28"/>
        <v>0</v>
      </c>
      <c r="H160" s="14">
        <f t="shared" si="28"/>
        <v>69.84</v>
      </c>
      <c r="I160" s="14">
        <f t="shared" si="28"/>
        <v>4.51</v>
      </c>
      <c r="J160" s="14">
        <f t="shared" si="28"/>
        <v>0</v>
      </c>
      <c r="K160" s="15" t="s">
        <v>28</v>
      </c>
    </row>
    <row r="161" spans="1:11" ht="55.5" customHeight="1" x14ac:dyDescent="0.35">
      <c r="A161" s="69"/>
      <c r="B161" s="66"/>
      <c r="C161" s="65"/>
      <c r="D161" s="12" t="s">
        <v>6</v>
      </c>
      <c r="E161" s="16"/>
      <c r="F161" s="16"/>
      <c r="G161" s="17"/>
      <c r="H161" s="17"/>
      <c r="I161" s="17"/>
      <c r="J161" s="17"/>
      <c r="K161" s="67" t="s">
        <v>101</v>
      </c>
    </row>
    <row r="162" spans="1:11" ht="34.5" customHeight="1" x14ac:dyDescent="0.35">
      <c r="A162" s="69"/>
      <c r="B162" s="18"/>
      <c r="C162" s="65"/>
      <c r="D162" s="12" t="s">
        <v>8</v>
      </c>
      <c r="E162" s="19"/>
      <c r="F162" s="19"/>
      <c r="G162" s="17"/>
      <c r="H162" s="17"/>
      <c r="I162" s="17"/>
      <c r="J162" s="17"/>
      <c r="K162" s="67"/>
    </row>
    <row r="163" spans="1:11" ht="45" customHeight="1" x14ac:dyDescent="0.35">
      <c r="A163" s="69"/>
      <c r="B163" s="18"/>
      <c r="C163" s="65"/>
      <c r="D163" s="12" t="s">
        <v>2</v>
      </c>
      <c r="E163" s="19"/>
      <c r="F163" s="19"/>
      <c r="G163" s="16"/>
      <c r="H163" s="16"/>
      <c r="I163" s="16"/>
      <c r="J163" s="16"/>
      <c r="K163" s="67"/>
    </row>
    <row r="164" spans="1:11" ht="45.75" customHeight="1" x14ac:dyDescent="0.35">
      <c r="A164" s="69"/>
      <c r="B164" s="68" t="s">
        <v>102</v>
      </c>
      <c r="C164" s="65"/>
      <c r="D164" s="12" t="s">
        <v>3</v>
      </c>
      <c r="E164" s="19">
        <v>0.35</v>
      </c>
      <c r="F164" s="19">
        <f t="shared" ref="F164:F170" si="29">H164+I164</f>
        <v>0.35</v>
      </c>
      <c r="G164" s="16"/>
      <c r="H164" s="16">
        <v>0</v>
      </c>
      <c r="I164" s="16">
        <v>0.35</v>
      </c>
      <c r="J164" s="16"/>
      <c r="K164" s="67"/>
    </row>
    <row r="165" spans="1:11" ht="47.25" customHeight="1" x14ac:dyDescent="0.35">
      <c r="A165" s="69"/>
      <c r="B165" s="68"/>
      <c r="C165" s="65"/>
      <c r="D165" s="12" t="s">
        <v>9</v>
      </c>
      <c r="E165" s="19">
        <v>12.3</v>
      </c>
      <c r="F165" s="19">
        <f t="shared" si="29"/>
        <v>12.3</v>
      </c>
      <c r="G165" s="16"/>
      <c r="H165" s="16">
        <v>11.64</v>
      </c>
      <c r="I165" s="16">
        <v>0.66</v>
      </c>
      <c r="J165" s="16"/>
      <c r="K165" s="67"/>
    </row>
    <row r="166" spans="1:11" ht="57" customHeight="1" x14ac:dyDescent="0.35">
      <c r="A166" s="69"/>
      <c r="B166" s="18" t="s">
        <v>103</v>
      </c>
      <c r="C166" s="65"/>
      <c r="D166" s="12" t="s">
        <v>10</v>
      </c>
      <c r="E166" s="19">
        <v>10.199999999999999</v>
      </c>
      <c r="F166" s="19">
        <f t="shared" si="29"/>
        <v>10.199999999999999</v>
      </c>
      <c r="G166" s="16"/>
      <c r="H166" s="16">
        <v>9.6999999999999993</v>
      </c>
      <c r="I166" s="16">
        <v>0.5</v>
      </c>
      <c r="J166" s="16"/>
      <c r="K166" s="67"/>
    </row>
    <row r="167" spans="1:11" ht="38.25" customHeight="1" x14ac:dyDescent="0.35">
      <c r="A167" s="69"/>
      <c r="B167" s="18" t="s">
        <v>104</v>
      </c>
      <c r="C167" s="65"/>
      <c r="D167" s="12" t="s">
        <v>11</v>
      </c>
      <c r="E167" s="19">
        <v>13.2</v>
      </c>
      <c r="F167" s="19">
        <f t="shared" si="29"/>
        <v>13.2</v>
      </c>
      <c r="G167" s="16"/>
      <c r="H167" s="16">
        <v>12.61</v>
      </c>
      <c r="I167" s="16">
        <v>0.59</v>
      </c>
      <c r="J167" s="16"/>
      <c r="K167" s="67"/>
    </row>
    <row r="168" spans="1:11" ht="42.75" customHeight="1" x14ac:dyDescent="0.35">
      <c r="A168" s="69"/>
      <c r="B168" s="18" t="s">
        <v>105</v>
      </c>
      <c r="C168" s="65"/>
      <c r="D168" s="12" t="s">
        <v>12</v>
      </c>
      <c r="E168" s="19">
        <v>3.5</v>
      </c>
      <c r="F168" s="19">
        <f t="shared" si="29"/>
        <v>3.5</v>
      </c>
      <c r="G168" s="16"/>
      <c r="H168" s="16">
        <v>2.91</v>
      </c>
      <c r="I168" s="16">
        <v>0.59</v>
      </c>
      <c r="J168" s="16"/>
      <c r="K168" s="67"/>
    </row>
    <row r="169" spans="1:11" ht="34.5" customHeight="1" x14ac:dyDescent="0.35">
      <c r="A169" s="69"/>
      <c r="B169" s="18" t="s">
        <v>77</v>
      </c>
      <c r="C169" s="65"/>
      <c r="D169" s="12" t="s">
        <v>13</v>
      </c>
      <c r="E169" s="19">
        <v>16.8</v>
      </c>
      <c r="F169" s="19">
        <f t="shared" si="29"/>
        <v>16.8</v>
      </c>
      <c r="G169" s="16"/>
      <c r="H169" s="16">
        <v>15.52</v>
      </c>
      <c r="I169" s="16">
        <v>1.28</v>
      </c>
      <c r="J169" s="16"/>
      <c r="K169" s="67"/>
    </row>
    <row r="170" spans="1:11" ht="30.75" customHeight="1" x14ac:dyDescent="0.35">
      <c r="A170" s="69"/>
      <c r="B170" s="18" t="s">
        <v>62</v>
      </c>
      <c r="C170" s="65"/>
      <c r="D170" s="12" t="s">
        <v>14</v>
      </c>
      <c r="E170" s="19">
        <v>18</v>
      </c>
      <c r="F170" s="19">
        <f t="shared" si="29"/>
        <v>18</v>
      </c>
      <c r="G170" s="16">
        <v>0</v>
      </c>
      <c r="H170" s="16">
        <v>17.46</v>
      </c>
      <c r="I170" s="16">
        <v>0.54</v>
      </c>
      <c r="J170" s="16">
        <v>0</v>
      </c>
      <c r="K170" s="67"/>
    </row>
    <row r="171" spans="1:11" ht="24.75" customHeight="1" x14ac:dyDescent="0.35">
      <c r="A171" s="69"/>
      <c r="B171" s="66" t="s">
        <v>106</v>
      </c>
      <c r="C171" s="65" t="s">
        <v>27</v>
      </c>
      <c r="D171" s="13" t="s">
        <v>1</v>
      </c>
      <c r="E171" s="14">
        <f>SUM(E173:E181)</f>
        <v>66.599999999999994</v>
      </c>
      <c r="F171" s="14"/>
      <c r="G171" s="14">
        <f>SUM(G173:G181)</f>
        <v>0</v>
      </c>
      <c r="H171" s="14"/>
      <c r="I171" s="14">
        <f>SUM(I173:I181)</f>
        <v>4.0350000000000001</v>
      </c>
      <c r="J171" s="14">
        <f>SUM(J173:J181)</f>
        <v>0</v>
      </c>
      <c r="K171" s="15" t="s">
        <v>107</v>
      </c>
    </row>
    <row r="172" spans="1:11" ht="34.5" customHeight="1" x14ac:dyDescent="0.35">
      <c r="A172" s="69"/>
      <c r="B172" s="66"/>
      <c r="C172" s="65"/>
      <c r="D172" s="12" t="s">
        <v>6</v>
      </c>
      <c r="E172" s="16"/>
      <c r="F172" s="16"/>
      <c r="G172" s="17"/>
      <c r="H172" s="17"/>
      <c r="I172" s="17"/>
      <c r="J172" s="17"/>
      <c r="K172" s="67" t="s">
        <v>108</v>
      </c>
    </row>
    <row r="173" spans="1:11" ht="18.75" customHeight="1" x14ac:dyDescent="0.35">
      <c r="A173" s="69"/>
      <c r="B173" s="18"/>
      <c r="C173" s="65"/>
      <c r="D173" s="12" t="s">
        <v>8</v>
      </c>
      <c r="E173" s="19"/>
      <c r="F173" s="19"/>
      <c r="G173" s="17"/>
      <c r="H173" s="17"/>
      <c r="I173" s="17"/>
      <c r="J173" s="17"/>
      <c r="K173" s="67"/>
    </row>
    <row r="174" spans="1:11" ht="76.5" customHeight="1" x14ac:dyDescent="0.35">
      <c r="A174" s="69"/>
      <c r="B174" s="20"/>
      <c r="C174" s="65"/>
      <c r="D174" s="12" t="s">
        <v>2</v>
      </c>
      <c r="E174" s="19"/>
      <c r="F174" s="19"/>
      <c r="G174" s="16"/>
      <c r="H174" s="16"/>
      <c r="I174" s="16"/>
      <c r="J174" s="16"/>
      <c r="K174" s="67"/>
    </row>
    <row r="175" spans="1:11" ht="39" customHeight="1" x14ac:dyDescent="0.35">
      <c r="A175" s="69"/>
      <c r="B175" s="18"/>
      <c r="C175" s="65"/>
      <c r="D175" s="12" t="s">
        <v>3</v>
      </c>
      <c r="E175" s="19">
        <v>0.8</v>
      </c>
      <c r="F175" s="19">
        <f t="shared" ref="F175:F181" si="30">H175+I175</f>
        <v>0.8</v>
      </c>
      <c r="G175" s="16"/>
      <c r="H175" s="16">
        <v>0</v>
      </c>
      <c r="I175" s="16">
        <v>0.8</v>
      </c>
      <c r="J175" s="16"/>
      <c r="K175" s="67"/>
    </row>
    <row r="176" spans="1:11" ht="21.75" customHeight="1" x14ac:dyDescent="0.35">
      <c r="A176" s="69"/>
      <c r="B176" s="18"/>
      <c r="C176" s="65"/>
      <c r="D176" s="12" t="s">
        <v>9</v>
      </c>
      <c r="E176" s="19">
        <v>0.6</v>
      </c>
      <c r="F176" s="19">
        <f t="shared" si="30"/>
        <v>0.6</v>
      </c>
      <c r="G176" s="16"/>
      <c r="H176" s="16">
        <v>0</v>
      </c>
      <c r="I176" s="16">
        <v>0.6</v>
      </c>
      <c r="J176" s="16"/>
      <c r="K176" s="67"/>
    </row>
    <row r="177" spans="1:11" ht="36" customHeight="1" x14ac:dyDescent="0.35">
      <c r="A177" s="69"/>
      <c r="B177" s="18"/>
      <c r="C177" s="65"/>
      <c r="D177" s="12" t="s">
        <v>10</v>
      </c>
      <c r="E177" s="19">
        <v>32.5</v>
      </c>
      <c r="F177" s="19">
        <f t="shared" si="30"/>
        <v>32.5</v>
      </c>
      <c r="G177" s="16"/>
      <c r="H177" s="16">
        <v>31.524999999999999</v>
      </c>
      <c r="I177" s="16">
        <v>0.97499999999999998</v>
      </c>
      <c r="J177" s="16"/>
      <c r="K177" s="67"/>
    </row>
    <row r="178" spans="1:11" ht="40.5" customHeight="1" x14ac:dyDescent="0.35">
      <c r="A178" s="69"/>
      <c r="B178" s="18"/>
      <c r="C178" s="65"/>
      <c r="D178" s="12" t="s">
        <v>11</v>
      </c>
      <c r="E178" s="19">
        <v>3.4</v>
      </c>
      <c r="F178" s="19">
        <f t="shared" si="30"/>
        <v>3.4000000000000004</v>
      </c>
      <c r="G178" s="16"/>
      <c r="H178" s="16">
        <v>2.91</v>
      </c>
      <c r="I178" s="16">
        <v>0.49</v>
      </c>
      <c r="J178" s="16"/>
      <c r="K178" s="67"/>
    </row>
    <row r="179" spans="1:11" ht="27" customHeight="1" x14ac:dyDescent="0.35">
      <c r="A179" s="69"/>
      <c r="B179" s="18"/>
      <c r="C179" s="65"/>
      <c r="D179" s="12" t="s">
        <v>12</v>
      </c>
      <c r="E179" s="19">
        <v>26</v>
      </c>
      <c r="F179" s="19">
        <f t="shared" si="30"/>
        <v>26</v>
      </c>
      <c r="G179" s="16"/>
      <c r="H179" s="16">
        <v>25.22</v>
      </c>
      <c r="I179" s="16">
        <v>0.78</v>
      </c>
      <c r="J179" s="16"/>
      <c r="K179" s="67"/>
    </row>
    <row r="180" spans="1:11" ht="19.5" customHeight="1" x14ac:dyDescent="0.35">
      <c r="A180" s="69"/>
      <c r="C180" s="65"/>
      <c r="D180" s="12" t="s">
        <v>13</v>
      </c>
      <c r="E180" s="19">
        <v>0.3</v>
      </c>
      <c r="F180" s="19">
        <f t="shared" si="30"/>
        <v>0.3</v>
      </c>
      <c r="G180" s="16"/>
      <c r="H180" s="16">
        <v>0</v>
      </c>
      <c r="I180" s="16">
        <v>0.3</v>
      </c>
      <c r="J180" s="16"/>
      <c r="K180" s="67"/>
    </row>
    <row r="181" spans="1:11" x14ac:dyDescent="0.35">
      <c r="A181" s="69"/>
      <c r="B181" s="24"/>
      <c r="C181" s="65"/>
      <c r="D181" s="12" t="s">
        <v>109</v>
      </c>
      <c r="E181" s="19">
        <v>3</v>
      </c>
      <c r="F181" s="19">
        <f t="shared" si="30"/>
        <v>3</v>
      </c>
      <c r="G181" s="16"/>
      <c r="H181" s="16">
        <v>2.91</v>
      </c>
      <c r="I181" s="16">
        <v>0.09</v>
      </c>
      <c r="J181" s="16"/>
      <c r="K181" s="67"/>
    </row>
    <row r="182" spans="1:11" x14ac:dyDescent="0.35">
      <c r="A182" s="21"/>
      <c r="B182" s="18"/>
      <c r="C182" s="27"/>
      <c r="D182" s="12"/>
      <c r="E182" s="19"/>
      <c r="F182" s="19"/>
      <c r="G182" s="16"/>
      <c r="H182" s="16"/>
      <c r="I182" s="16"/>
      <c r="J182" s="16"/>
      <c r="K182" s="28"/>
    </row>
    <row r="183" spans="1:11" x14ac:dyDescent="0.35">
      <c r="A183" s="21"/>
      <c r="B183" s="18"/>
      <c r="C183" s="27"/>
      <c r="D183" s="12"/>
      <c r="E183" s="19"/>
      <c r="F183" s="19"/>
      <c r="G183" s="16"/>
      <c r="H183" s="16"/>
      <c r="I183" s="16"/>
      <c r="J183" s="16"/>
      <c r="K183" s="28"/>
    </row>
    <row r="184" spans="1:11" x14ac:dyDescent="0.35">
      <c r="A184" s="21"/>
      <c r="B184" s="18"/>
      <c r="C184" s="27"/>
      <c r="D184" s="12"/>
      <c r="E184" s="19"/>
      <c r="F184" s="19"/>
      <c r="G184" s="16"/>
      <c r="H184" s="16"/>
      <c r="I184" s="16"/>
      <c r="J184" s="16"/>
      <c r="K184" s="28"/>
    </row>
    <row r="185" spans="1:11" ht="18.75" customHeight="1" x14ac:dyDescent="0.35">
      <c r="A185" s="69"/>
      <c r="B185" s="72" t="s">
        <v>110</v>
      </c>
      <c r="C185" s="72"/>
      <c r="D185" s="29" t="s">
        <v>1</v>
      </c>
      <c r="E185" s="30">
        <f t="shared" ref="E185:J185" si="31">SUM(E187:E195)</f>
        <v>747.34999999999991</v>
      </c>
      <c r="F185" s="30">
        <f t="shared" si="31"/>
        <v>747.55</v>
      </c>
      <c r="G185" s="30">
        <f t="shared" si="31"/>
        <v>0</v>
      </c>
      <c r="H185" s="30">
        <f t="shared" si="31"/>
        <v>697.06000000000006</v>
      </c>
      <c r="I185" s="30">
        <f t="shared" si="31"/>
        <v>50.489999999999995</v>
      </c>
      <c r="J185" s="30">
        <f t="shared" si="31"/>
        <v>0</v>
      </c>
      <c r="K185" s="65"/>
    </row>
    <row r="186" spans="1:11" x14ac:dyDescent="0.35">
      <c r="A186" s="69"/>
      <c r="B186" s="72"/>
      <c r="C186" s="72"/>
      <c r="D186" s="29" t="s">
        <v>6</v>
      </c>
      <c r="E186" s="30"/>
      <c r="F186" s="30"/>
      <c r="G186" s="31"/>
      <c r="H186" s="31"/>
      <c r="I186" s="31"/>
      <c r="J186" s="31"/>
      <c r="K186" s="65"/>
    </row>
    <row r="187" spans="1:11" x14ac:dyDescent="0.35">
      <c r="A187" s="69"/>
      <c r="B187" s="72"/>
      <c r="C187" s="72"/>
      <c r="D187" s="29" t="s">
        <v>8</v>
      </c>
      <c r="E187" s="30">
        <f t="shared" ref="E187:F195" si="32">E8+E19+E30+E41+E52+E63+E74+E85+E96+E107+E118+E129+E140+E151+E162+E173</f>
        <v>0</v>
      </c>
      <c r="F187" s="30">
        <f t="shared" si="32"/>
        <v>0</v>
      </c>
      <c r="G187" s="30"/>
      <c r="H187" s="30">
        <f t="shared" ref="H187:J195" si="33">H8+H19+H30+H41+H52+H63+H74+H85+H96+H107+H118+H129+H140+H151+H162+H173</f>
        <v>0</v>
      </c>
      <c r="I187" s="30">
        <f t="shared" si="33"/>
        <v>0</v>
      </c>
      <c r="J187" s="30">
        <f t="shared" si="33"/>
        <v>0</v>
      </c>
      <c r="K187" s="65"/>
    </row>
    <row r="188" spans="1:11" x14ac:dyDescent="0.35">
      <c r="A188" s="69"/>
      <c r="B188" s="72"/>
      <c r="C188" s="72"/>
      <c r="D188" s="29" t="s">
        <v>2</v>
      </c>
      <c r="E188" s="30">
        <f t="shared" si="32"/>
        <v>0</v>
      </c>
      <c r="F188" s="30">
        <f t="shared" si="32"/>
        <v>0</v>
      </c>
      <c r="G188" s="30"/>
      <c r="H188" s="30">
        <f t="shared" si="33"/>
        <v>0</v>
      </c>
      <c r="I188" s="30">
        <f t="shared" si="33"/>
        <v>0</v>
      </c>
      <c r="J188" s="30">
        <f t="shared" si="33"/>
        <v>0</v>
      </c>
      <c r="K188" s="65"/>
    </row>
    <row r="189" spans="1:11" x14ac:dyDescent="0.35">
      <c r="A189" s="69"/>
      <c r="B189" s="72"/>
      <c r="C189" s="72"/>
      <c r="D189" s="29" t="s">
        <v>3</v>
      </c>
      <c r="E189" s="30">
        <f t="shared" si="32"/>
        <v>11.3</v>
      </c>
      <c r="F189" s="30">
        <f t="shared" si="32"/>
        <v>11.3</v>
      </c>
      <c r="G189" s="30"/>
      <c r="H189" s="30">
        <f t="shared" si="33"/>
        <v>0</v>
      </c>
      <c r="I189" s="30">
        <f t="shared" si="33"/>
        <v>11.3</v>
      </c>
      <c r="J189" s="30">
        <f t="shared" si="33"/>
        <v>0</v>
      </c>
      <c r="K189" s="65"/>
    </row>
    <row r="190" spans="1:11" x14ac:dyDescent="0.35">
      <c r="A190" s="69"/>
      <c r="B190" s="72"/>
      <c r="C190" s="72"/>
      <c r="D190" s="29" t="s">
        <v>9</v>
      </c>
      <c r="E190" s="30">
        <f t="shared" si="32"/>
        <v>212.5</v>
      </c>
      <c r="F190" s="30">
        <f t="shared" si="32"/>
        <v>212.5</v>
      </c>
      <c r="G190" s="30"/>
      <c r="H190" s="30">
        <f t="shared" si="33"/>
        <v>203.76</v>
      </c>
      <c r="I190" s="30">
        <f t="shared" si="33"/>
        <v>8.74</v>
      </c>
      <c r="J190" s="30">
        <f t="shared" si="33"/>
        <v>0</v>
      </c>
      <c r="K190" s="65"/>
    </row>
    <row r="191" spans="1:11" x14ac:dyDescent="0.35">
      <c r="A191" s="69"/>
      <c r="B191" s="72"/>
      <c r="C191" s="72"/>
      <c r="D191" s="29" t="s">
        <v>10</v>
      </c>
      <c r="E191" s="30">
        <f t="shared" si="32"/>
        <v>153.80000000000001</v>
      </c>
      <c r="F191" s="30">
        <f t="shared" si="32"/>
        <v>154</v>
      </c>
      <c r="G191" s="30"/>
      <c r="H191" s="30">
        <f t="shared" si="33"/>
        <v>144.04500000000002</v>
      </c>
      <c r="I191" s="30">
        <f t="shared" si="33"/>
        <v>9.9550000000000001</v>
      </c>
      <c r="J191" s="30">
        <f t="shared" si="33"/>
        <v>0</v>
      </c>
      <c r="K191" s="65"/>
    </row>
    <row r="192" spans="1:11" x14ac:dyDescent="0.35">
      <c r="A192" s="69"/>
      <c r="B192" s="72"/>
      <c r="C192" s="72"/>
      <c r="D192" s="29" t="s">
        <v>11</v>
      </c>
      <c r="E192" s="30">
        <f t="shared" si="32"/>
        <v>166.94999999999996</v>
      </c>
      <c r="F192" s="30">
        <f t="shared" si="32"/>
        <v>166.94999999999996</v>
      </c>
      <c r="G192" s="30"/>
      <c r="H192" s="30">
        <f t="shared" si="33"/>
        <v>159.13500000000002</v>
      </c>
      <c r="I192" s="30">
        <f t="shared" si="33"/>
        <v>7.8149999999999995</v>
      </c>
      <c r="J192" s="30">
        <f t="shared" si="33"/>
        <v>0</v>
      </c>
      <c r="K192" s="65"/>
    </row>
    <row r="193" spans="1:11" x14ac:dyDescent="0.35">
      <c r="A193" s="69"/>
      <c r="B193" s="72"/>
      <c r="C193" s="72"/>
      <c r="D193" s="29" t="s">
        <v>12</v>
      </c>
      <c r="E193" s="30">
        <f t="shared" si="32"/>
        <v>82.25</v>
      </c>
      <c r="F193" s="30">
        <f t="shared" si="32"/>
        <v>82.25</v>
      </c>
      <c r="G193" s="30"/>
      <c r="H193" s="30">
        <f t="shared" si="33"/>
        <v>77.599999999999994</v>
      </c>
      <c r="I193" s="30">
        <f t="shared" si="33"/>
        <v>4.6500000000000004</v>
      </c>
      <c r="J193" s="30">
        <f t="shared" si="33"/>
        <v>0</v>
      </c>
      <c r="K193" s="65"/>
    </row>
    <row r="194" spans="1:11" x14ac:dyDescent="0.35">
      <c r="A194" s="69"/>
      <c r="B194" s="72"/>
      <c r="C194" s="72"/>
      <c r="D194" s="29" t="s">
        <v>13</v>
      </c>
      <c r="E194" s="30">
        <f t="shared" si="32"/>
        <v>46.05</v>
      </c>
      <c r="F194" s="30">
        <f t="shared" si="32"/>
        <v>46.05</v>
      </c>
      <c r="G194" s="30"/>
      <c r="H194" s="30">
        <f t="shared" si="33"/>
        <v>40.254999999999995</v>
      </c>
      <c r="I194" s="30">
        <f t="shared" si="33"/>
        <v>5.7949999999999999</v>
      </c>
      <c r="J194" s="30">
        <f t="shared" si="33"/>
        <v>0</v>
      </c>
      <c r="K194" s="65"/>
    </row>
    <row r="195" spans="1:11" x14ac:dyDescent="0.35">
      <c r="A195" s="69"/>
      <c r="B195" s="72"/>
      <c r="C195" s="72"/>
      <c r="D195" s="29" t="s">
        <v>14</v>
      </c>
      <c r="E195" s="30">
        <f t="shared" si="32"/>
        <v>74.5</v>
      </c>
      <c r="F195" s="30">
        <f t="shared" si="32"/>
        <v>74.5</v>
      </c>
      <c r="G195" s="30"/>
      <c r="H195" s="30">
        <f t="shared" si="33"/>
        <v>72.265000000000015</v>
      </c>
      <c r="I195" s="30">
        <f t="shared" si="33"/>
        <v>2.2349999999999999</v>
      </c>
      <c r="J195" s="30">
        <f t="shared" si="33"/>
        <v>0</v>
      </c>
      <c r="K195" s="65"/>
    </row>
    <row r="196" spans="1:11" x14ac:dyDescent="0.35">
      <c r="A196" s="69"/>
      <c r="B196" s="71"/>
      <c r="C196" s="72"/>
      <c r="D196" s="29"/>
      <c r="E196" s="30"/>
      <c r="F196" s="30"/>
      <c r="G196" s="30"/>
      <c r="H196" s="30"/>
      <c r="I196" s="30"/>
      <c r="J196" s="30"/>
      <c r="K196" s="73"/>
    </row>
    <row r="197" spans="1:11" x14ac:dyDescent="0.35">
      <c r="A197" s="69"/>
      <c r="B197" s="71"/>
      <c r="C197" s="72"/>
      <c r="D197" s="29"/>
      <c r="E197" s="30"/>
      <c r="F197" s="30"/>
      <c r="G197" s="31"/>
      <c r="H197" s="31"/>
      <c r="I197" s="31"/>
      <c r="J197" s="31"/>
      <c r="K197" s="73"/>
    </row>
    <row r="198" spans="1:11" x14ac:dyDescent="0.35">
      <c r="A198" s="69"/>
      <c r="B198" s="71"/>
      <c r="C198" s="72"/>
      <c r="D198" s="29"/>
      <c r="E198" s="30"/>
      <c r="F198" s="30"/>
      <c r="G198" s="31"/>
      <c r="H198" s="31"/>
      <c r="I198" s="31"/>
      <c r="J198" s="31"/>
      <c r="K198" s="73"/>
    </row>
    <row r="199" spans="1:11" x14ac:dyDescent="0.35">
      <c r="A199" s="69"/>
      <c r="B199" s="71"/>
      <c r="C199" s="72"/>
      <c r="D199" s="29"/>
      <c r="E199" s="30"/>
      <c r="F199" s="30"/>
      <c r="G199" s="31"/>
      <c r="H199" s="31"/>
      <c r="I199" s="31"/>
      <c r="J199" s="31"/>
      <c r="K199" s="73"/>
    </row>
    <row r="200" spans="1:11" x14ac:dyDescent="0.35">
      <c r="A200" s="69"/>
      <c r="B200" s="71"/>
      <c r="C200" s="72"/>
      <c r="D200" s="29"/>
      <c r="E200" s="30"/>
      <c r="F200" s="30"/>
      <c r="G200" s="31"/>
      <c r="H200" s="31"/>
      <c r="I200" s="31"/>
      <c r="J200" s="31"/>
      <c r="K200" s="73"/>
    </row>
    <row r="201" spans="1:11" x14ac:dyDescent="0.35">
      <c r="A201" s="69"/>
      <c r="B201" s="71"/>
      <c r="C201" s="72"/>
      <c r="D201" s="29"/>
      <c r="E201" s="30"/>
      <c r="F201" s="30"/>
      <c r="G201" s="31"/>
      <c r="H201" s="31"/>
      <c r="I201" s="31"/>
      <c r="J201" s="31"/>
      <c r="K201" s="73"/>
    </row>
    <row r="202" spans="1:11" x14ac:dyDescent="0.35">
      <c r="A202" s="69"/>
      <c r="B202" s="71"/>
      <c r="C202" s="72"/>
      <c r="D202" s="29"/>
      <c r="E202" s="30"/>
      <c r="F202" s="30"/>
      <c r="G202" s="31"/>
      <c r="H202" s="31"/>
      <c r="I202" s="31"/>
      <c r="J202" s="31"/>
      <c r="K202" s="73"/>
    </row>
    <row r="203" spans="1:11" x14ac:dyDescent="0.35">
      <c r="A203" s="69"/>
      <c r="B203" s="71"/>
      <c r="C203" s="72"/>
      <c r="D203" s="29"/>
      <c r="E203" s="30"/>
      <c r="F203" s="30"/>
      <c r="G203" s="31"/>
      <c r="H203" s="31"/>
      <c r="I203" s="31"/>
      <c r="J203" s="31"/>
      <c r="K203" s="73"/>
    </row>
    <row r="204" spans="1:11" x14ac:dyDescent="0.35">
      <c r="A204" s="69"/>
      <c r="B204" s="71"/>
      <c r="C204" s="72"/>
      <c r="D204" s="29"/>
      <c r="E204" s="30"/>
      <c r="F204" s="30"/>
      <c r="G204" s="31"/>
      <c r="H204" s="31"/>
      <c r="I204" s="31"/>
      <c r="J204" s="31"/>
      <c r="K204" s="73"/>
    </row>
    <row r="205" spans="1:11" x14ac:dyDescent="0.35">
      <c r="A205" s="69"/>
      <c r="B205" s="71"/>
      <c r="C205" s="72"/>
      <c r="D205" s="29"/>
      <c r="E205" s="30"/>
      <c r="F205" s="30"/>
      <c r="G205" s="31"/>
      <c r="H205" s="31"/>
      <c r="I205" s="31"/>
      <c r="J205" s="31"/>
      <c r="K205" s="73"/>
    </row>
    <row r="206" spans="1:11" x14ac:dyDescent="0.35">
      <c r="A206" s="69"/>
      <c r="B206" s="71"/>
      <c r="C206" s="72"/>
      <c r="D206" s="29"/>
      <c r="E206" s="30"/>
      <c r="F206" s="30"/>
      <c r="G206" s="31"/>
      <c r="H206" s="31"/>
      <c r="I206" s="31"/>
      <c r="J206" s="31"/>
      <c r="K206" s="73"/>
    </row>
    <row r="208" spans="1:11" ht="30.6" x14ac:dyDescent="0.35">
      <c r="D208" s="32"/>
      <c r="G208" s="33"/>
      <c r="H208" s="33"/>
    </row>
    <row r="209" spans="4:4" ht="32.4" x14ac:dyDescent="0.35">
      <c r="D209" s="34"/>
    </row>
  </sheetData>
  <mergeCells count="94">
    <mergeCell ref="A196:A206"/>
    <mergeCell ref="B196:B206"/>
    <mergeCell ref="C196:C206"/>
    <mergeCell ref="K196:K206"/>
    <mergeCell ref="A171:A181"/>
    <mergeCell ref="B171:B172"/>
    <mergeCell ref="C171:C181"/>
    <mergeCell ref="K172:K181"/>
    <mergeCell ref="A185:A195"/>
    <mergeCell ref="B185:B195"/>
    <mergeCell ref="C185:C195"/>
    <mergeCell ref="K185:K195"/>
    <mergeCell ref="A160:A170"/>
    <mergeCell ref="B160:B161"/>
    <mergeCell ref="C160:C170"/>
    <mergeCell ref="K161:K170"/>
    <mergeCell ref="B164:B165"/>
    <mergeCell ref="A149:A159"/>
    <mergeCell ref="B149:B150"/>
    <mergeCell ref="C149:C159"/>
    <mergeCell ref="K150:K159"/>
    <mergeCell ref="B153:B154"/>
    <mergeCell ref="A138:A148"/>
    <mergeCell ref="B138:B139"/>
    <mergeCell ref="C138:C148"/>
    <mergeCell ref="K139:K148"/>
    <mergeCell ref="B142:B143"/>
    <mergeCell ref="A116:A126"/>
    <mergeCell ref="B116:B117"/>
    <mergeCell ref="C116:C126"/>
    <mergeCell ref="K117:K126"/>
    <mergeCell ref="A127:A137"/>
    <mergeCell ref="B127:B128"/>
    <mergeCell ref="C127:C137"/>
    <mergeCell ref="K128:K137"/>
    <mergeCell ref="B131:B132"/>
    <mergeCell ref="A94:A104"/>
    <mergeCell ref="B94:B95"/>
    <mergeCell ref="C94:C104"/>
    <mergeCell ref="K95:K104"/>
    <mergeCell ref="A105:A115"/>
    <mergeCell ref="B105:B106"/>
    <mergeCell ref="C105:C115"/>
    <mergeCell ref="K106:K115"/>
    <mergeCell ref="B109:B110"/>
    <mergeCell ref="A83:A93"/>
    <mergeCell ref="B83:B84"/>
    <mergeCell ref="C83:C93"/>
    <mergeCell ref="K83:K93"/>
    <mergeCell ref="B87:B88"/>
    <mergeCell ref="A61:A71"/>
    <mergeCell ref="B61:B62"/>
    <mergeCell ref="C61:C71"/>
    <mergeCell ref="K61:K71"/>
    <mergeCell ref="A72:A82"/>
    <mergeCell ref="B72:B73"/>
    <mergeCell ref="C72:C82"/>
    <mergeCell ref="K72:K82"/>
    <mergeCell ref="B76:B77"/>
    <mergeCell ref="A39:A49"/>
    <mergeCell ref="B39:B40"/>
    <mergeCell ref="C39:C49"/>
    <mergeCell ref="K39:K49"/>
    <mergeCell ref="A50:A60"/>
    <mergeCell ref="B50:B51"/>
    <mergeCell ref="C50:C60"/>
    <mergeCell ref="K50:K60"/>
    <mergeCell ref="B53:B54"/>
    <mergeCell ref="A28:A38"/>
    <mergeCell ref="B28:B29"/>
    <mergeCell ref="C28:C38"/>
    <mergeCell ref="K28:K38"/>
    <mergeCell ref="B31:B32"/>
    <mergeCell ref="A17:A27"/>
    <mergeCell ref="B17:B18"/>
    <mergeCell ref="C17:C27"/>
    <mergeCell ref="K17:K27"/>
    <mergeCell ref="B21:B22"/>
    <mergeCell ref="A6:A16"/>
    <mergeCell ref="B6:B7"/>
    <mergeCell ref="C6:C16"/>
    <mergeCell ref="K7:K16"/>
    <mergeCell ref="B10:B11"/>
    <mergeCell ref="A1:K1"/>
    <mergeCell ref="A2:A4"/>
    <mergeCell ref="B2:B4"/>
    <mergeCell ref="C2:C4"/>
    <mergeCell ref="D2:D4"/>
    <mergeCell ref="E2:J2"/>
    <mergeCell ref="K2:K4"/>
    <mergeCell ref="E3:E4"/>
    <mergeCell ref="G3:G4"/>
    <mergeCell ref="H3:H4"/>
    <mergeCell ref="J3:J4"/>
  </mergeCells>
  <pageMargins left="0.31527777777777799" right="0.31527777777777799" top="0.35416666666666702" bottom="0.35486111111111102" header="0.511811023622047" footer="0.31527777777777799"/>
  <pageSetup paperSize="9" fitToHeight="23" orientation="landscape" horizontalDpi="300" verticalDpi="300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Электро</vt:lpstr>
      <vt:lpstr>Образование</vt:lpstr>
      <vt:lpstr>Образование!__xlnm.Print_Area</vt:lpstr>
      <vt:lpstr>Образование!__xlnm.Print_Titles</vt:lpstr>
      <vt:lpstr>Образование!Заголовки_для_печати</vt:lpstr>
      <vt:lpstr>Образование!Область_печати</vt:lpstr>
      <vt:lpstr>Электро!Область_печати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 Величко</dc:creator>
  <dc:description/>
  <cp:lastModifiedBy>Чепурко Татьяна Николаевна</cp:lastModifiedBy>
  <cp:revision>325</cp:revision>
  <cp:lastPrinted>2022-12-01T23:03:57Z</cp:lastPrinted>
  <dcterms:created xsi:type="dcterms:W3CDTF">2018-05-18T00:49:19Z</dcterms:created>
  <dcterms:modified xsi:type="dcterms:W3CDTF">2022-12-01T23:08:14Z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