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Реестры\"/>
    </mc:Choice>
  </mc:AlternateContent>
  <bookViews>
    <workbookView xWindow="480" yWindow="60" windowWidth="13260" windowHeight="93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Лист1!$A$4:$G$6</definedName>
    <definedName name="_xlnm.Print_Titles" localSheetId="0">Лист1!$4:$6</definedName>
    <definedName name="_xlnm.Print_Area" localSheetId="0">Лист1!$A$3:$X$340</definedName>
  </definedNames>
  <calcPr calcId="162913"/>
</workbook>
</file>

<file path=xl/calcChain.xml><?xml version="1.0" encoding="utf-8"?>
<calcChain xmlns="http://schemas.openxmlformats.org/spreadsheetml/2006/main">
  <c r="G179" i="1" l="1"/>
  <c r="G180" i="1"/>
  <c r="G181" i="1"/>
  <c r="E179" i="1"/>
  <c r="E178" i="1"/>
  <c r="E180" i="1"/>
  <c r="E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G178" i="1"/>
  <c r="E186" i="1"/>
  <c r="E187" i="1"/>
  <c r="E185" i="1"/>
  <c r="E184" i="1"/>
  <c r="E266" i="1" l="1"/>
  <c r="E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F240" i="1"/>
  <c r="G240" i="1"/>
  <c r="E264" i="1"/>
  <c r="E258" i="1"/>
  <c r="E252" i="1"/>
  <c r="E246" i="1"/>
  <c r="E241" i="1"/>
  <c r="E239" i="1"/>
  <c r="E238" i="1"/>
  <c r="E212" i="1"/>
  <c r="E206" i="1"/>
  <c r="E152" i="1"/>
  <c r="E116" i="1"/>
  <c r="E98" i="1"/>
  <c r="E68" i="1"/>
  <c r="E37" i="1"/>
  <c r="E31" i="1"/>
  <c r="E25" i="1"/>
  <c r="E7" i="1"/>
  <c r="E22" i="1"/>
  <c r="E236" i="1" l="1"/>
  <c r="H334" i="1"/>
  <c r="M239" i="1"/>
  <c r="E78" i="1" l="1"/>
  <c r="F78" i="1"/>
  <c r="F85" i="1"/>
  <c r="F84" i="1"/>
  <c r="E82" i="1"/>
  <c r="E83" i="1"/>
  <c r="E84" i="1"/>
  <c r="E85" i="1"/>
  <c r="F90" i="1"/>
  <c r="E90" i="1"/>
  <c r="F96" i="1"/>
  <c r="F91" i="1"/>
  <c r="E91" i="1"/>
  <c r="E96" i="1"/>
  <c r="L39" i="1" l="1"/>
  <c r="L40" i="1"/>
  <c r="L42" i="1"/>
  <c r="M42" i="1"/>
  <c r="L41" i="1"/>
  <c r="M41" i="1"/>
  <c r="K55" i="1"/>
  <c r="M55" i="1"/>
  <c r="N337" i="1"/>
  <c r="P337" i="1"/>
  <c r="R337" i="1"/>
  <c r="T337" i="1"/>
  <c r="V337" i="1"/>
  <c r="N336" i="1"/>
  <c r="V336" i="1"/>
  <c r="N335" i="1"/>
  <c r="R335" i="1"/>
  <c r="T335" i="1"/>
  <c r="V335" i="1"/>
  <c r="N334" i="1"/>
  <c r="R334" i="1"/>
  <c r="T334" i="1"/>
  <c r="V334" i="1"/>
  <c r="L335" i="1"/>
  <c r="L337" i="1"/>
  <c r="J335" i="1"/>
  <c r="J337" i="1"/>
  <c r="I335" i="1"/>
  <c r="I337" i="1"/>
  <c r="H335" i="1"/>
  <c r="H337" i="1"/>
  <c r="G335" i="1"/>
  <c r="G336" i="1"/>
  <c r="G337" i="1"/>
  <c r="I334" i="1"/>
  <c r="J334" i="1"/>
  <c r="K334" i="1"/>
  <c r="L334" i="1"/>
  <c r="M334" i="1"/>
  <c r="G334" i="1"/>
  <c r="F329" i="1"/>
  <c r="F330" i="1"/>
  <c r="F331" i="1"/>
  <c r="F328" i="1"/>
  <c r="F326" i="1" s="1"/>
  <c r="E329" i="1"/>
  <c r="E330" i="1"/>
  <c r="E331" i="1"/>
  <c r="E328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L31" i="1"/>
  <c r="E306" i="1"/>
  <c r="E326" i="1" l="1"/>
  <c r="U104" i="1"/>
  <c r="S104" i="1"/>
  <c r="Q104" i="1"/>
  <c r="U110" i="1"/>
  <c r="S110" i="1"/>
  <c r="Q110" i="1"/>
  <c r="L308" i="1" l="1"/>
  <c r="L241" i="1"/>
  <c r="L239" i="1"/>
  <c r="L238" i="1"/>
  <c r="L248" i="1"/>
  <c r="L254" i="1"/>
  <c r="L218" i="1"/>
  <c r="L224" i="1"/>
  <c r="L206" i="1"/>
  <c r="L336" i="1"/>
  <c r="L182" i="1"/>
  <c r="L188" i="1"/>
  <c r="L194" i="1"/>
  <c r="F203" i="1"/>
  <c r="F204" i="1"/>
  <c r="L155" i="1"/>
  <c r="M155" i="1"/>
  <c r="N155" i="1"/>
  <c r="O155" i="1"/>
  <c r="P155" i="1"/>
  <c r="Q155" i="1"/>
  <c r="R155" i="1"/>
  <c r="S155" i="1"/>
  <c r="T155" i="1"/>
  <c r="U155" i="1"/>
  <c r="V155" i="1"/>
  <c r="L156" i="1"/>
  <c r="M156" i="1"/>
  <c r="N156" i="1"/>
  <c r="O156" i="1"/>
  <c r="P156" i="1"/>
  <c r="Q156" i="1"/>
  <c r="R156" i="1"/>
  <c r="S156" i="1"/>
  <c r="T156" i="1"/>
  <c r="U156" i="1"/>
  <c r="V156" i="1"/>
  <c r="L176" i="1" l="1"/>
  <c r="L236" i="1"/>
  <c r="L122" i="1"/>
  <c r="L134" i="1"/>
  <c r="L110" i="1"/>
  <c r="L104" i="1"/>
  <c r="F179" i="1" l="1"/>
  <c r="U176" i="1"/>
  <c r="V176" i="1"/>
  <c r="P336" i="1"/>
  <c r="Q176" i="1"/>
  <c r="R336" i="1"/>
  <c r="S176" i="1"/>
  <c r="T336" i="1"/>
  <c r="P178" i="1"/>
  <c r="Q178" i="1"/>
  <c r="R178" i="1"/>
  <c r="S178" i="1"/>
  <c r="T178" i="1"/>
  <c r="U178" i="1"/>
  <c r="V178" i="1"/>
  <c r="P182" i="1"/>
  <c r="Q182" i="1"/>
  <c r="R182" i="1"/>
  <c r="S182" i="1"/>
  <c r="T182" i="1"/>
  <c r="U182" i="1"/>
  <c r="V182" i="1"/>
  <c r="P194" i="1"/>
  <c r="Q194" i="1"/>
  <c r="R194" i="1"/>
  <c r="S194" i="1"/>
  <c r="T194" i="1"/>
  <c r="U194" i="1"/>
  <c r="V194" i="1"/>
  <c r="F198" i="1"/>
  <c r="E198" i="1"/>
  <c r="F199" i="1"/>
  <c r="E202" i="1"/>
  <c r="E203" i="1"/>
  <c r="E205" i="1"/>
  <c r="E204" i="1"/>
  <c r="E17" i="1"/>
  <c r="E15" i="1"/>
  <c r="E16" i="1"/>
  <c r="E23" i="1"/>
  <c r="R176" i="1" l="1"/>
  <c r="T176" i="1"/>
  <c r="P176" i="1"/>
  <c r="E312" i="1"/>
  <c r="U308" i="1"/>
  <c r="S308" i="1"/>
  <c r="Q308" i="1"/>
  <c r="U241" i="1" l="1"/>
  <c r="S241" i="1"/>
  <c r="Q241" i="1"/>
  <c r="U239" i="1"/>
  <c r="S239" i="1"/>
  <c r="Q239" i="1"/>
  <c r="U238" i="1"/>
  <c r="S238" i="1"/>
  <c r="Q238" i="1"/>
  <c r="E245" i="1"/>
  <c r="F245" i="1"/>
  <c r="F246" i="1"/>
  <c r="E247" i="1"/>
  <c r="F247" i="1"/>
  <c r="F244" i="1"/>
  <c r="E244" i="1"/>
  <c r="M248" i="1"/>
  <c r="K248" i="1"/>
  <c r="I248" i="1"/>
  <c r="F251" i="1"/>
  <c r="F252" i="1"/>
  <c r="F253" i="1"/>
  <c r="F250" i="1"/>
  <c r="E250" i="1"/>
  <c r="E251" i="1"/>
  <c r="E253" i="1"/>
  <c r="U248" i="1"/>
  <c r="S248" i="1"/>
  <c r="Q248" i="1"/>
  <c r="E257" i="1"/>
  <c r="F257" i="1"/>
  <c r="F258" i="1"/>
  <c r="E259" i="1"/>
  <c r="F259" i="1"/>
  <c r="F256" i="1"/>
  <c r="E256" i="1"/>
  <c r="U254" i="1"/>
  <c r="Q254" i="1"/>
  <c r="F263" i="1"/>
  <c r="F264" i="1"/>
  <c r="F265" i="1"/>
  <c r="F262" i="1"/>
  <c r="E263" i="1"/>
  <c r="E265" i="1"/>
  <c r="E262" i="1"/>
  <c r="S236" i="1" l="1"/>
  <c r="U236" i="1"/>
  <c r="Q236" i="1"/>
  <c r="F275" i="1"/>
  <c r="F276" i="1"/>
  <c r="F277" i="1"/>
  <c r="F274" i="1"/>
  <c r="E275" i="1"/>
  <c r="E276" i="1"/>
  <c r="E277" i="1"/>
  <c r="E274" i="1"/>
  <c r="F287" i="1"/>
  <c r="F288" i="1"/>
  <c r="F289" i="1"/>
  <c r="F286" i="1"/>
  <c r="E287" i="1"/>
  <c r="E288" i="1"/>
  <c r="E289" i="1"/>
  <c r="E286" i="1"/>
  <c r="E299" i="1"/>
  <c r="F299" i="1"/>
  <c r="E300" i="1"/>
  <c r="F300" i="1"/>
  <c r="E301" i="1"/>
  <c r="F301" i="1"/>
  <c r="F298" i="1"/>
  <c r="E298" i="1"/>
  <c r="J241" i="1" l="1"/>
  <c r="F101" i="1" l="1"/>
  <c r="F102" i="1"/>
  <c r="F103" i="1"/>
  <c r="F100" i="1"/>
  <c r="E101" i="1"/>
  <c r="E102" i="1"/>
  <c r="E103" i="1"/>
  <c r="E100" i="1"/>
  <c r="E226" i="1"/>
  <c r="E227" i="1"/>
  <c r="E229" i="1"/>
  <c r="E228" i="1"/>
  <c r="E220" i="1"/>
  <c r="E221" i="1"/>
  <c r="E223" i="1"/>
  <c r="E222" i="1"/>
  <c r="P218" i="1"/>
  <c r="Q218" i="1"/>
  <c r="R218" i="1"/>
  <c r="S218" i="1"/>
  <c r="T218" i="1"/>
  <c r="U218" i="1"/>
  <c r="V218" i="1"/>
  <c r="P224" i="1"/>
  <c r="Q224" i="1"/>
  <c r="R224" i="1"/>
  <c r="S224" i="1"/>
  <c r="T224" i="1"/>
  <c r="U224" i="1"/>
  <c r="V224" i="1"/>
  <c r="L230" i="1"/>
  <c r="M230" i="1"/>
  <c r="N230" i="1"/>
  <c r="P230" i="1"/>
  <c r="Q230" i="1"/>
  <c r="R230" i="1"/>
  <c r="S230" i="1"/>
  <c r="T230" i="1"/>
  <c r="U230" i="1"/>
  <c r="V230" i="1"/>
  <c r="E234" i="1"/>
  <c r="F98" i="1" l="1"/>
  <c r="F325" i="1"/>
  <c r="E325" i="1"/>
  <c r="F324" i="1"/>
  <c r="E324" i="1"/>
  <c r="F323" i="1"/>
  <c r="E323" i="1"/>
  <c r="F322" i="1"/>
  <c r="E322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 l="1"/>
  <c r="E320" i="1"/>
  <c r="K41" i="1"/>
  <c r="E61" i="1"/>
  <c r="F61" i="1"/>
  <c r="P42" i="1"/>
  <c r="Q42" i="1"/>
  <c r="R42" i="1"/>
  <c r="S42" i="1"/>
  <c r="T42" i="1"/>
  <c r="U42" i="1"/>
  <c r="V42" i="1"/>
  <c r="P39" i="1"/>
  <c r="Q39" i="1"/>
  <c r="R39" i="1"/>
  <c r="S39" i="1"/>
  <c r="T39" i="1"/>
  <c r="U39" i="1"/>
  <c r="V39" i="1"/>
  <c r="P40" i="1"/>
  <c r="Q40" i="1"/>
  <c r="R40" i="1"/>
  <c r="S40" i="1"/>
  <c r="T40" i="1"/>
  <c r="U40" i="1"/>
  <c r="V40" i="1"/>
  <c r="P41" i="1"/>
  <c r="Q41" i="1"/>
  <c r="R41" i="1"/>
  <c r="S41" i="1"/>
  <c r="T41" i="1"/>
  <c r="U41" i="1"/>
  <c r="V41" i="1"/>
  <c r="E52" i="1"/>
  <c r="F52" i="1"/>
  <c r="E53" i="1"/>
  <c r="F53" i="1"/>
  <c r="E54" i="1"/>
  <c r="F54" i="1"/>
  <c r="F51" i="1"/>
  <c r="E51" i="1"/>
  <c r="E58" i="1"/>
  <c r="F58" i="1"/>
  <c r="E59" i="1"/>
  <c r="F59" i="1"/>
  <c r="E60" i="1"/>
  <c r="F60" i="1"/>
  <c r="F57" i="1"/>
  <c r="E57" i="1"/>
  <c r="E46" i="1"/>
  <c r="F46" i="1"/>
  <c r="E47" i="1"/>
  <c r="F47" i="1"/>
  <c r="E48" i="1"/>
  <c r="F48" i="1"/>
  <c r="F45" i="1"/>
  <c r="E45" i="1"/>
  <c r="Q43" i="1"/>
  <c r="E39" i="1" l="1"/>
  <c r="F209" i="1"/>
  <c r="F210" i="1"/>
  <c r="F211" i="1"/>
  <c r="F208" i="1"/>
  <c r="E208" i="1"/>
  <c r="E209" i="1"/>
  <c r="E210" i="1"/>
  <c r="E211" i="1"/>
  <c r="P206" i="1"/>
  <c r="Q206" i="1"/>
  <c r="R206" i="1"/>
  <c r="S206" i="1"/>
  <c r="T206" i="1"/>
  <c r="U206" i="1"/>
  <c r="V206" i="1"/>
  <c r="P31" i="1" l="1"/>
  <c r="Q31" i="1"/>
  <c r="R31" i="1"/>
  <c r="S31" i="1"/>
  <c r="T31" i="1"/>
  <c r="U31" i="1"/>
  <c r="V31" i="1"/>
  <c r="E34" i="1"/>
  <c r="F34" i="1"/>
  <c r="E35" i="1"/>
  <c r="F35" i="1"/>
  <c r="E36" i="1"/>
  <c r="F36" i="1"/>
  <c r="F33" i="1"/>
  <c r="E33" i="1"/>
  <c r="T152" i="1"/>
  <c r="Q152" i="1"/>
  <c r="F167" i="1"/>
  <c r="F168" i="1"/>
  <c r="F169" i="1"/>
  <c r="F166" i="1"/>
  <c r="E166" i="1"/>
  <c r="E167" i="1"/>
  <c r="E168" i="1"/>
  <c r="E169" i="1"/>
  <c r="E161" i="1"/>
  <c r="F161" i="1"/>
  <c r="E162" i="1"/>
  <c r="E158" i="1" s="1"/>
  <c r="F162" i="1"/>
  <c r="E163" i="1"/>
  <c r="F163" i="1"/>
  <c r="F160" i="1"/>
  <c r="E160" i="1"/>
  <c r="E173" i="1"/>
  <c r="F173" i="1"/>
  <c r="E174" i="1"/>
  <c r="F174" i="1"/>
  <c r="E175" i="1"/>
  <c r="F175" i="1"/>
  <c r="F172" i="1"/>
  <c r="E172" i="1"/>
  <c r="F64" i="1"/>
  <c r="F65" i="1"/>
  <c r="F67" i="1"/>
  <c r="F66" i="1"/>
  <c r="E64" i="1"/>
  <c r="E65" i="1"/>
  <c r="E67" i="1"/>
  <c r="E66" i="1"/>
  <c r="P62" i="1"/>
  <c r="Q62" i="1"/>
  <c r="R62" i="1"/>
  <c r="S62" i="1"/>
  <c r="T62" i="1"/>
  <c r="U62" i="1"/>
  <c r="V62" i="1"/>
  <c r="P122" i="1"/>
  <c r="Q122" i="1"/>
  <c r="R122" i="1"/>
  <c r="S122" i="1"/>
  <c r="T122" i="1"/>
  <c r="U122" i="1"/>
  <c r="V122" i="1"/>
  <c r="E125" i="1"/>
  <c r="F125" i="1"/>
  <c r="E126" i="1"/>
  <c r="F126" i="1"/>
  <c r="E127" i="1"/>
  <c r="F127" i="1"/>
  <c r="F124" i="1"/>
  <c r="E124" i="1"/>
  <c r="E143" i="1"/>
  <c r="F143" i="1"/>
  <c r="E144" i="1"/>
  <c r="F144" i="1"/>
  <c r="E145" i="1"/>
  <c r="F145" i="1"/>
  <c r="F142" i="1"/>
  <c r="E142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G140" i="1"/>
  <c r="E131" i="1"/>
  <c r="F131" i="1"/>
  <c r="E132" i="1"/>
  <c r="F132" i="1"/>
  <c r="E133" i="1"/>
  <c r="F133" i="1"/>
  <c r="F130" i="1"/>
  <c r="E130" i="1"/>
  <c r="F139" i="1"/>
  <c r="E139" i="1"/>
  <c r="F137" i="1"/>
  <c r="F136" i="1"/>
  <c r="F134" i="1" s="1"/>
  <c r="E136" i="1"/>
  <c r="E137" i="1"/>
  <c r="F138" i="1"/>
  <c r="E138" i="1"/>
  <c r="U134" i="1"/>
  <c r="S134" i="1"/>
  <c r="Q134" i="1"/>
  <c r="F149" i="1"/>
  <c r="F150" i="1"/>
  <c r="F151" i="1"/>
  <c r="F148" i="1"/>
  <c r="E148" i="1"/>
  <c r="E149" i="1"/>
  <c r="E150" i="1"/>
  <c r="E151" i="1"/>
  <c r="Q314" i="1"/>
  <c r="R314" i="1"/>
  <c r="S314" i="1"/>
  <c r="T314" i="1"/>
  <c r="U314" i="1"/>
  <c r="V314" i="1"/>
  <c r="Q302" i="1"/>
  <c r="R302" i="1"/>
  <c r="S302" i="1"/>
  <c r="T302" i="1"/>
  <c r="U302" i="1"/>
  <c r="V302" i="1"/>
  <c r="Q296" i="1"/>
  <c r="R296" i="1"/>
  <c r="S296" i="1"/>
  <c r="T296" i="1"/>
  <c r="U296" i="1"/>
  <c r="V296" i="1"/>
  <c r="Q290" i="1"/>
  <c r="R290" i="1"/>
  <c r="S290" i="1"/>
  <c r="T290" i="1"/>
  <c r="U290" i="1"/>
  <c r="V290" i="1"/>
  <c r="Q284" i="1"/>
  <c r="R284" i="1"/>
  <c r="S284" i="1"/>
  <c r="T284" i="1"/>
  <c r="U284" i="1"/>
  <c r="V284" i="1"/>
  <c r="Q278" i="1"/>
  <c r="R278" i="1"/>
  <c r="S278" i="1"/>
  <c r="T278" i="1"/>
  <c r="U278" i="1"/>
  <c r="V278" i="1"/>
  <c r="Q272" i="1"/>
  <c r="R272" i="1"/>
  <c r="S272" i="1"/>
  <c r="T272" i="1"/>
  <c r="U272" i="1"/>
  <c r="V272" i="1"/>
  <c r="Q271" i="1"/>
  <c r="R271" i="1"/>
  <c r="S271" i="1"/>
  <c r="T271" i="1"/>
  <c r="U271" i="1"/>
  <c r="V271" i="1"/>
  <c r="Q270" i="1"/>
  <c r="R270" i="1"/>
  <c r="S270" i="1"/>
  <c r="T270" i="1"/>
  <c r="U270" i="1"/>
  <c r="V270" i="1"/>
  <c r="Q269" i="1"/>
  <c r="R269" i="1"/>
  <c r="S269" i="1"/>
  <c r="T269" i="1"/>
  <c r="U269" i="1"/>
  <c r="V269" i="1"/>
  <c r="Q268" i="1"/>
  <c r="R268" i="1"/>
  <c r="S268" i="1"/>
  <c r="T268" i="1"/>
  <c r="U268" i="1"/>
  <c r="V268" i="1"/>
  <c r="Q260" i="1"/>
  <c r="R260" i="1"/>
  <c r="S260" i="1"/>
  <c r="T260" i="1"/>
  <c r="U260" i="1"/>
  <c r="V260" i="1"/>
  <c r="Q242" i="1"/>
  <c r="R242" i="1"/>
  <c r="S242" i="1"/>
  <c r="T242" i="1"/>
  <c r="U242" i="1"/>
  <c r="V242" i="1"/>
  <c r="Q217" i="1"/>
  <c r="R217" i="1"/>
  <c r="S217" i="1"/>
  <c r="T217" i="1"/>
  <c r="U217" i="1"/>
  <c r="V217" i="1"/>
  <c r="Q216" i="1"/>
  <c r="R216" i="1"/>
  <c r="S216" i="1"/>
  <c r="T216" i="1"/>
  <c r="U216" i="1"/>
  <c r="V216" i="1"/>
  <c r="Q215" i="1"/>
  <c r="R215" i="1"/>
  <c r="S215" i="1"/>
  <c r="T215" i="1"/>
  <c r="U215" i="1"/>
  <c r="V215" i="1"/>
  <c r="Q214" i="1"/>
  <c r="R214" i="1"/>
  <c r="S214" i="1"/>
  <c r="T214" i="1"/>
  <c r="U214" i="1"/>
  <c r="V214" i="1"/>
  <c r="Q200" i="1"/>
  <c r="R200" i="1"/>
  <c r="S200" i="1"/>
  <c r="T200" i="1"/>
  <c r="U200" i="1"/>
  <c r="V200" i="1"/>
  <c r="Q170" i="1"/>
  <c r="R170" i="1"/>
  <c r="S170" i="1"/>
  <c r="T170" i="1"/>
  <c r="U170" i="1"/>
  <c r="V170" i="1"/>
  <c r="Q164" i="1"/>
  <c r="R164" i="1"/>
  <c r="S164" i="1"/>
  <c r="T164" i="1"/>
  <c r="U164" i="1"/>
  <c r="V164" i="1"/>
  <c r="Q158" i="1"/>
  <c r="R158" i="1"/>
  <c r="S158" i="1"/>
  <c r="T158" i="1"/>
  <c r="U158" i="1"/>
  <c r="V158" i="1"/>
  <c r="R152" i="1"/>
  <c r="V152" i="1"/>
  <c r="Q146" i="1"/>
  <c r="R146" i="1"/>
  <c r="S146" i="1"/>
  <c r="T146" i="1"/>
  <c r="U146" i="1"/>
  <c r="V146" i="1"/>
  <c r="Q128" i="1"/>
  <c r="R128" i="1"/>
  <c r="S128" i="1"/>
  <c r="T128" i="1"/>
  <c r="U128" i="1"/>
  <c r="V128" i="1"/>
  <c r="Q121" i="1"/>
  <c r="R121" i="1"/>
  <c r="S121" i="1"/>
  <c r="T121" i="1"/>
  <c r="U121" i="1"/>
  <c r="V121" i="1"/>
  <c r="Q120" i="1"/>
  <c r="R120" i="1"/>
  <c r="S120" i="1"/>
  <c r="T120" i="1"/>
  <c r="U120" i="1"/>
  <c r="V120" i="1"/>
  <c r="Q119" i="1"/>
  <c r="R119" i="1"/>
  <c r="S119" i="1"/>
  <c r="T119" i="1"/>
  <c r="U119" i="1"/>
  <c r="V119" i="1"/>
  <c r="Q118" i="1"/>
  <c r="R118" i="1"/>
  <c r="S118" i="1"/>
  <c r="T118" i="1"/>
  <c r="U118" i="1"/>
  <c r="V118" i="1"/>
  <c r="Q98" i="1"/>
  <c r="R98" i="1"/>
  <c r="S98" i="1"/>
  <c r="T98" i="1"/>
  <c r="U98" i="1"/>
  <c r="V98" i="1"/>
  <c r="Q92" i="1"/>
  <c r="R92" i="1"/>
  <c r="S92" i="1"/>
  <c r="T92" i="1"/>
  <c r="U92" i="1"/>
  <c r="V92" i="1"/>
  <c r="Q86" i="1"/>
  <c r="R86" i="1"/>
  <c r="S86" i="1"/>
  <c r="T86" i="1"/>
  <c r="U86" i="1"/>
  <c r="V86" i="1"/>
  <c r="Q80" i="1"/>
  <c r="R80" i="1"/>
  <c r="S80" i="1"/>
  <c r="T80" i="1"/>
  <c r="U80" i="1"/>
  <c r="V80" i="1"/>
  <c r="Q74" i="1"/>
  <c r="R74" i="1"/>
  <c r="S74" i="1"/>
  <c r="T74" i="1"/>
  <c r="U74" i="1"/>
  <c r="V74" i="1"/>
  <c r="Q73" i="1"/>
  <c r="R73" i="1"/>
  <c r="S73" i="1"/>
  <c r="S337" i="1" s="1"/>
  <c r="T73" i="1"/>
  <c r="U73" i="1"/>
  <c r="U337" i="1" s="1"/>
  <c r="V73" i="1"/>
  <c r="Q72" i="1"/>
  <c r="R72" i="1"/>
  <c r="S72" i="1"/>
  <c r="S336" i="1" s="1"/>
  <c r="T72" i="1"/>
  <c r="U72" i="1"/>
  <c r="U336" i="1" s="1"/>
  <c r="V72" i="1"/>
  <c r="Q71" i="1"/>
  <c r="R71" i="1"/>
  <c r="S71" i="1"/>
  <c r="T71" i="1"/>
  <c r="U71" i="1"/>
  <c r="V71" i="1"/>
  <c r="Q70" i="1"/>
  <c r="Q334" i="1" s="1"/>
  <c r="R70" i="1"/>
  <c r="S70" i="1"/>
  <c r="T70" i="1"/>
  <c r="U70" i="1"/>
  <c r="U334" i="1" s="1"/>
  <c r="V70" i="1"/>
  <c r="Q55" i="1"/>
  <c r="R55" i="1"/>
  <c r="S55" i="1"/>
  <c r="T55" i="1"/>
  <c r="U55" i="1"/>
  <c r="V55" i="1"/>
  <c r="Q49" i="1"/>
  <c r="R49" i="1"/>
  <c r="S49" i="1"/>
  <c r="T49" i="1"/>
  <c r="U49" i="1"/>
  <c r="V49" i="1"/>
  <c r="R43" i="1"/>
  <c r="S43" i="1"/>
  <c r="T43" i="1"/>
  <c r="U43" i="1"/>
  <c r="V43" i="1"/>
  <c r="Q37" i="1"/>
  <c r="R37" i="1"/>
  <c r="S37" i="1"/>
  <c r="T37" i="1"/>
  <c r="U37" i="1"/>
  <c r="V37" i="1"/>
  <c r="Q25" i="1"/>
  <c r="R25" i="1"/>
  <c r="S25" i="1"/>
  <c r="T25" i="1"/>
  <c r="U25" i="1"/>
  <c r="V25" i="1"/>
  <c r="Q19" i="1"/>
  <c r="R19" i="1"/>
  <c r="S19" i="1"/>
  <c r="T19" i="1"/>
  <c r="U19" i="1"/>
  <c r="V19" i="1"/>
  <c r="Q13" i="1"/>
  <c r="R13" i="1"/>
  <c r="S13" i="1"/>
  <c r="T13" i="1"/>
  <c r="U13" i="1"/>
  <c r="V13" i="1"/>
  <c r="Q12" i="1"/>
  <c r="R12" i="1"/>
  <c r="S12" i="1"/>
  <c r="T12" i="1"/>
  <c r="U12" i="1"/>
  <c r="V12" i="1"/>
  <c r="Q11" i="1"/>
  <c r="R11" i="1"/>
  <c r="S11" i="1"/>
  <c r="T11" i="1"/>
  <c r="U11" i="1"/>
  <c r="Q10" i="1"/>
  <c r="R10" i="1"/>
  <c r="S10" i="1"/>
  <c r="T10" i="1"/>
  <c r="U10" i="1"/>
  <c r="V10" i="1"/>
  <c r="Q9" i="1"/>
  <c r="R9" i="1"/>
  <c r="S9" i="1"/>
  <c r="T9" i="1"/>
  <c r="U9" i="1"/>
  <c r="V9" i="1"/>
  <c r="S334" i="1" l="1"/>
  <c r="S335" i="1"/>
  <c r="Q337" i="1"/>
  <c r="U335" i="1"/>
  <c r="Q335" i="1"/>
  <c r="Q68" i="1"/>
  <c r="U68" i="1"/>
  <c r="Q336" i="1"/>
  <c r="T212" i="1"/>
  <c r="U152" i="1"/>
  <c r="U7" i="1"/>
  <c r="U212" i="1"/>
  <c r="Q212" i="1"/>
  <c r="T7" i="1"/>
  <c r="S7" i="1"/>
  <c r="S152" i="1"/>
  <c r="Q116" i="1"/>
  <c r="S116" i="1"/>
  <c r="S266" i="1"/>
  <c r="Q266" i="1"/>
  <c r="R266" i="1"/>
  <c r="U266" i="1"/>
  <c r="T266" i="1"/>
  <c r="V266" i="1"/>
  <c r="R212" i="1"/>
  <c r="S212" i="1"/>
  <c r="V212" i="1"/>
  <c r="R116" i="1"/>
  <c r="T116" i="1"/>
  <c r="U116" i="1"/>
  <c r="V116" i="1"/>
  <c r="T68" i="1"/>
  <c r="R68" i="1"/>
  <c r="S68" i="1"/>
  <c r="V68" i="1"/>
  <c r="V7" i="1"/>
  <c r="R7" i="1"/>
  <c r="Q7" i="1"/>
  <c r="P270" i="1"/>
  <c r="O270" i="1"/>
  <c r="N270" i="1"/>
  <c r="M270" i="1"/>
  <c r="L270" i="1"/>
  <c r="K270" i="1"/>
  <c r="J270" i="1"/>
  <c r="I270" i="1"/>
  <c r="H270" i="1"/>
  <c r="G271" i="1"/>
  <c r="H271" i="1"/>
  <c r="I271" i="1"/>
  <c r="J271" i="1"/>
  <c r="K271" i="1"/>
  <c r="L271" i="1"/>
  <c r="M271" i="1"/>
  <c r="N271" i="1"/>
  <c r="O271" i="1"/>
  <c r="P271" i="1"/>
  <c r="H269" i="1"/>
  <c r="I269" i="1"/>
  <c r="J269" i="1"/>
  <c r="K269" i="1"/>
  <c r="L269" i="1"/>
  <c r="M269" i="1"/>
  <c r="N269" i="1"/>
  <c r="N266" i="1" s="1"/>
  <c r="O269" i="1"/>
  <c r="P269" i="1"/>
  <c r="H268" i="1"/>
  <c r="I268" i="1"/>
  <c r="J268" i="1"/>
  <c r="K268" i="1"/>
  <c r="L268" i="1"/>
  <c r="M268" i="1"/>
  <c r="N268" i="1"/>
  <c r="O268" i="1"/>
  <c r="P268" i="1"/>
  <c r="P266" i="1" s="1"/>
  <c r="G269" i="1"/>
  <c r="G270" i="1"/>
  <c r="E269" i="1" l="1"/>
  <c r="F270" i="1"/>
  <c r="L266" i="1"/>
  <c r="T332" i="1"/>
  <c r="O266" i="1"/>
  <c r="J266" i="1"/>
  <c r="R332" i="1"/>
  <c r="F268" i="1"/>
  <c r="F269" i="1"/>
  <c r="I266" i="1"/>
  <c r="M266" i="1"/>
  <c r="E271" i="1"/>
  <c r="E270" i="1"/>
  <c r="F271" i="1"/>
  <c r="H266" i="1"/>
  <c r="V332" i="1"/>
  <c r="Q332" i="1"/>
  <c r="U332" i="1"/>
  <c r="K266" i="1"/>
  <c r="S332" i="1"/>
  <c r="N19" i="1"/>
  <c r="P19" i="1"/>
  <c r="G248" i="1" l="1"/>
  <c r="O215" i="1"/>
  <c r="O55" i="1"/>
  <c r="O43" i="1"/>
  <c r="J239" i="1" l="1"/>
  <c r="J238" i="1"/>
  <c r="J217" i="1"/>
  <c r="J216" i="1"/>
  <c r="J215" i="1"/>
  <c r="J214" i="1"/>
  <c r="J336" i="1"/>
  <c r="J178" i="1"/>
  <c r="F178" i="1" s="1"/>
  <c r="J154" i="1" l="1"/>
  <c r="J155" i="1"/>
  <c r="J156" i="1"/>
  <c r="J157" i="1"/>
  <c r="I118" i="1"/>
  <c r="J118" i="1"/>
  <c r="I119" i="1"/>
  <c r="J119" i="1"/>
  <c r="I120" i="1"/>
  <c r="J120" i="1"/>
  <c r="J121" i="1"/>
  <c r="J41" i="1"/>
  <c r="J40" i="1"/>
  <c r="J39" i="1"/>
  <c r="J11" i="1"/>
  <c r="J10" i="1"/>
  <c r="J9" i="1"/>
  <c r="E27" i="1" l="1"/>
  <c r="E28" i="1"/>
  <c r="E29" i="1"/>
  <c r="E30" i="1"/>
  <c r="F27" i="1"/>
  <c r="F28" i="1"/>
  <c r="F29" i="1"/>
  <c r="F30" i="1"/>
  <c r="F15" i="1"/>
  <c r="F16" i="1"/>
  <c r="F17" i="1"/>
  <c r="F18" i="1"/>
  <c r="F21" i="1"/>
  <c r="F22" i="1"/>
  <c r="F23" i="1"/>
  <c r="F24" i="1"/>
  <c r="G268" i="1" l="1"/>
  <c r="E268" i="1" l="1"/>
  <c r="G266" i="1"/>
  <c r="F266" i="1"/>
  <c r="H9" i="1" l="1"/>
  <c r="H10" i="1"/>
  <c r="H11" i="1"/>
  <c r="H215" i="1" l="1"/>
  <c r="H216" i="1"/>
  <c r="H217" i="1"/>
  <c r="H155" i="1"/>
  <c r="H156" i="1"/>
  <c r="H157" i="1"/>
  <c r="H336" i="1"/>
  <c r="H118" i="1"/>
  <c r="H119" i="1"/>
  <c r="H120" i="1"/>
  <c r="H121" i="1"/>
  <c r="H238" i="1"/>
  <c r="H239" i="1"/>
  <c r="H241" i="1"/>
  <c r="H40" i="1"/>
  <c r="H41" i="1"/>
  <c r="H42" i="1"/>
  <c r="E282" i="1" l="1"/>
  <c r="K278" i="1"/>
  <c r="O278" i="1"/>
  <c r="K10" i="1" l="1"/>
  <c r="L13" i="1"/>
  <c r="N13" i="1"/>
  <c r="J260" i="1" l="1"/>
  <c r="K260" i="1"/>
  <c r="L260" i="1"/>
  <c r="M260" i="1"/>
  <c r="N260" i="1"/>
  <c r="O260" i="1"/>
  <c r="P260" i="1"/>
  <c r="G314" i="1" l="1"/>
  <c r="H314" i="1"/>
  <c r="I314" i="1"/>
  <c r="J314" i="1"/>
  <c r="K314" i="1"/>
  <c r="L314" i="1"/>
  <c r="M314" i="1"/>
  <c r="N314" i="1"/>
  <c r="P314" i="1"/>
  <c r="O314" i="1"/>
  <c r="M308" i="1"/>
  <c r="E317" i="1"/>
  <c r="F317" i="1"/>
  <c r="E318" i="1"/>
  <c r="F318" i="1"/>
  <c r="E319" i="1"/>
  <c r="F319" i="1"/>
  <c r="F316" i="1"/>
  <c r="E316" i="1"/>
  <c r="G73" i="1"/>
  <c r="H73" i="1"/>
  <c r="I73" i="1"/>
  <c r="J73" i="1"/>
  <c r="K73" i="1"/>
  <c r="K337" i="1" s="1"/>
  <c r="L73" i="1"/>
  <c r="L12" i="1"/>
  <c r="F12" i="1" s="1"/>
  <c r="N12" i="1"/>
  <c r="P12" i="1"/>
  <c r="G120" i="1"/>
  <c r="G156" i="1"/>
  <c r="G11" i="1"/>
  <c r="H72" i="1"/>
  <c r="I336" i="1"/>
  <c r="I156" i="1"/>
  <c r="I11" i="1"/>
  <c r="J72" i="1"/>
  <c r="K120" i="1"/>
  <c r="K156" i="1"/>
  <c r="K72" i="1"/>
  <c r="L72" i="1"/>
  <c r="L11" i="1"/>
  <c r="F11" i="1" s="1"/>
  <c r="M120" i="1"/>
  <c r="N11" i="1"/>
  <c r="P11" i="1"/>
  <c r="G239" i="1"/>
  <c r="G155" i="1"/>
  <c r="G71" i="1"/>
  <c r="G10" i="1"/>
  <c r="H71" i="1"/>
  <c r="I155" i="1"/>
  <c r="I71" i="1"/>
  <c r="I10" i="1"/>
  <c r="J71" i="1"/>
  <c r="K155" i="1"/>
  <c r="K71" i="1"/>
  <c r="L71" i="1"/>
  <c r="L10" i="1"/>
  <c r="F10" i="1" s="1"/>
  <c r="M10" i="1"/>
  <c r="N10" i="1"/>
  <c r="P10" i="1"/>
  <c r="G238" i="1"/>
  <c r="G70" i="1"/>
  <c r="H70" i="1"/>
  <c r="I70" i="1"/>
  <c r="J70" i="1"/>
  <c r="K70" i="1"/>
  <c r="L70" i="1"/>
  <c r="G241" i="1"/>
  <c r="G41" i="1"/>
  <c r="E311" i="1"/>
  <c r="F311" i="1"/>
  <c r="E313" i="1"/>
  <c r="F312" i="1"/>
  <c r="F313" i="1"/>
  <c r="F310" i="1"/>
  <c r="E310" i="1"/>
  <c r="G284" i="1"/>
  <c r="G272" i="1"/>
  <c r="H272" i="1"/>
  <c r="I272" i="1"/>
  <c r="J272" i="1"/>
  <c r="K272" i="1"/>
  <c r="L272" i="1"/>
  <c r="M272" i="1"/>
  <c r="N272" i="1"/>
  <c r="O272" i="1"/>
  <c r="P272" i="1"/>
  <c r="G278" i="1"/>
  <c r="H278" i="1"/>
  <c r="I278" i="1"/>
  <c r="J278" i="1"/>
  <c r="L278" i="1"/>
  <c r="M278" i="1"/>
  <c r="N278" i="1"/>
  <c r="P278" i="1"/>
  <c r="H284" i="1"/>
  <c r="I284" i="1"/>
  <c r="J284" i="1"/>
  <c r="K284" i="1"/>
  <c r="L284" i="1"/>
  <c r="M284" i="1"/>
  <c r="N284" i="1"/>
  <c r="O284" i="1"/>
  <c r="P284" i="1"/>
  <c r="G290" i="1"/>
  <c r="H290" i="1"/>
  <c r="I290" i="1"/>
  <c r="J290" i="1"/>
  <c r="K290" i="1"/>
  <c r="L290" i="1"/>
  <c r="N290" i="1"/>
  <c r="O290" i="1"/>
  <c r="P290" i="1"/>
  <c r="G296" i="1"/>
  <c r="H296" i="1"/>
  <c r="I296" i="1"/>
  <c r="J296" i="1"/>
  <c r="K296" i="1"/>
  <c r="L296" i="1"/>
  <c r="M296" i="1"/>
  <c r="N296" i="1"/>
  <c r="O296" i="1"/>
  <c r="P296" i="1"/>
  <c r="G302" i="1"/>
  <c r="H302" i="1"/>
  <c r="I302" i="1"/>
  <c r="J302" i="1"/>
  <c r="K302" i="1"/>
  <c r="L302" i="1"/>
  <c r="M302" i="1"/>
  <c r="N302" i="1"/>
  <c r="O302" i="1"/>
  <c r="P302" i="1"/>
  <c r="E305" i="1"/>
  <c r="F305" i="1"/>
  <c r="F306" i="1"/>
  <c r="E307" i="1"/>
  <c r="F307" i="1"/>
  <c r="F304" i="1"/>
  <c r="E304" i="1"/>
  <c r="E293" i="1"/>
  <c r="F293" i="1"/>
  <c r="E294" i="1"/>
  <c r="E295" i="1"/>
  <c r="F294" i="1"/>
  <c r="F295" i="1"/>
  <c r="F292" i="1"/>
  <c r="E292" i="1"/>
  <c r="E281" i="1"/>
  <c r="F281" i="1"/>
  <c r="F282" i="1"/>
  <c r="E283" i="1"/>
  <c r="F283" i="1"/>
  <c r="F280" i="1"/>
  <c r="E280" i="1"/>
  <c r="I260" i="1"/>
  <c r="H260" i="1"/>
  <c r="G260" i="1"/>
  <c r="O254" i="1"/>
  <c r="M254" i="1"/>
  <c r="K254" i="1"/>
  <c r="J254" i="1"/>
  <c r="I254" i="1"/>
  <c r="H254" i="1"/>
  <c r="G254" i="1"/>
  <c r="O248" i="1"/>
  <c r="J248" i="1"/>
  <c r="H248" i="1"/>
  <c r="P242" i="1"/>
  <c r="O242" i="1"/>
  <c r="N242" i="1"/>
  <c r="M242" i="1"/>
  <c r="L242" i="1"/>
  <c r="K242" i="1"/>
  <c r="J242" i="1"/>
  <c r="I242" i="1"/>
  <c r="H242" i="1"/>
  <c r="G242" i="1"/>
  <c r="O241" i="1"/>
  <c r="M241" i="1"/>
  <c r="K241" i="1"/>
  <c r="I241" i="1"/>
  <c r="J236" i="1"/>
  <c r="O239" i="1"/>
  <c r="K239" i="1"/>
  <c r="I239" i="1"/>
  <c r="O238" i="1"/>
  <c r="M238" i="1"/>
  <c r="K238" i="1"/>
  <c r="I238" i="1"/>
  <c r="H236" i="1"/>
  <c r="F235" i="1"/>
  <c r="E235" i="1"/>
  <c r="F234" i="1"/>
  <c r="F233" i="1"/>
  <c r="E233" i="1"/>
  <c r="F232" i="1"/>
  <c r="E232" i="1"/>
  <c r="E214" i="1" s="1"/>
  <c r="F229" i="1"/>
  <c r="F228" i="1"/>
  <c r="F227" i="1"/>
  <c r="F226" i="1"/>
  <c r="F223" i="1"/>
  <c r="F222" i="1"/>
  <c r="F221" i="1"/>
  <c r="F220" i="1"/>
  <c r="O206" i="1"/>
  <c r="M206" i="1"/>
  <c r="K206" i="1"/>
  <c r="J206" i="1"/>
  <c r="I206" i="1"/>
  <c r="H206" i="1"/>
  <c r="G206" i="1"/>
  <c r="F180" i="1"/>
  <c r="F181" i="1"/>
  <c r="F185" i="1"/>
  <c r="F186" i="1"/>
  <c r="F187" i="1"/>
  <c r="F184" i="1"/>
  <c r="E191" i="1"/>
  <c r="F191" i="1"/>
  <c r="E192" i="1"/>
  <c r="F192" i="1"/>
  <c r="E193" i="1"/>
  <c r="F193" i="1"/>
  <c r="F190" i="1"/>
  <c r="E190" i="1"/>
  <c r="E197" i="1"/>
  <c r="F197" i="1"/>
  <c r="E199" i="1"/>
  <c r="F196" i="1"/>
  <c r="E196" i="1"/>
  <c r="G200" i="1"/>
  <c r="H200" i="1"/>
  <c r="I200" i="1"/>
  <c r="J200" i="1"/>
  <c r="K200" i="1"/>
  <c r="L200" i="1"/>
  <c r="M200" i="1"/>
  <c r="N200" i="1"/>
  <c r="O200" i="1"/>
  <c r="P200" i="1"/>
  <c r="F205" i="1"/>
  <c r="F202" i="1"/>
  <c r="O157" i="1"/>
  <c r="M157" i="1"/>
  <c r="K157" i="1"/>
  <c r="I157" i="1"/>
  <c r="G157" i="1"/>
  <c r="H152" i="1"/>
  <c r="J152" i="1"/>
  <c r="L152" i="1"/>
  <c r="N152" i="1"/>
  <c r="P152" i="1"/>
  <c r="G158" i="1"/>
  <c r="H158" i="1"/>
  <c r="I158" i="1"/>
  <c r="J158" i="1"/>
  <c r="K158" i="1"/>
  <c r="L158" i="1"/>
  <c r="M158" i="1"/>
  <c r="N158" i="1"/>
  <c r="O158" i="1"/>
  <c r="P158" i="1"/>
  <c r="E157" i="1"/>
  <c r="G170" i="1"/>
  <c r="H170" i="1"/>
  <c r="I170" i="1"/>
  <c r="J170" i="1"/>
  <c r="K170" i="1"/>
  <c r="L170" i="1"/>
  <c r="M170" i="1"/>
  <c r="N170" i="1"/>
  <c r="O170" i="1"/>
  <c r="P170" i="1"/>
  <c r="G164" i="1"/>
  <c r="H164" i="1"/>
  <c r="I164" i="1"/>
  <c r="J164" i="1"/>
  <c r="K164" i="1"/>
  <c r="L164" i="1"/>
  <c r="M164" i="1"/>
  <c r="N164" i="1"/>
  <c r="O164" i="1"/>
  <c r="P164" i="1"/>
  <c r="E156" i="1"/>
  <c r="G121" i="1"/>
  <c r="I121" i="1"/>
  <c r="K121" i="1"/>
  <c r="L121" i="1"/>
  <c r="M121" i="1"/>
  <c r="N121" i="1"/>
  <c r="O121" i="1"/>
  <c r="P121" i="1"/>
  <c r="G118" i="1"/>
  <c r="K118" i="1"/>
  <c r="L118" i="1"/>
  <c r="M118" i="1"/>
  <c r="N118" i="1"/>
  <c r="O118" i="1"/>
  <c r="P118" i="1"/>
  <c r="G119" i="1"/>
  <c r="K119" i="1"/>
  <c r="L119" i="1"/>
  <c r="M119" i="1"/>
  <c r="N119" i="1"/>
  <c r="O119" i="1"/>
  <c r="P119" i="1"/>
  <c r="L120" i="1"/>
  <c r="N120" i="1"/>
  <c r="O120" i="1"/>
  <c r="P120" i="1"/>
  <c r="E112" i="1"/>
  <c r="F112" i="1"/>
  <c r="E113" i="1"/>
  <c r="F113" i="1"/>
  <c r="E114" i="1"/>
  <c r="F114" i="1"/>
  <c r="F115" i="1"/>
  <c r="E115" i="1"/>
  <c r="G128" i="1"/>
  <c r="H128" i="1"/>
  <c r="I128" i="1"/>
  <c r="J128" i="1"/>
  <c r="K128" i="1"/>
  <c r="L128" i="1"/>
  <c r="M128" i="1"/>
  <c r="N128" i="1"/>
  <c r="O128" i="1"/>
  <c r="P128" i="1"/>
  <c r="F107" i="1"/>
  <c r="F108" i="1"/>
  <c r="F109" i="1"/>
  <c r="E107" i="1"/>
  <c r="E108" i="1"/>
  <c r="E109" i="1"/>
  <c r="F106" i="1"/>
  <c r="E106" i="1"/>
  <c r="K98" i="1"/>
  <c r="J98" i="1"/>
  <c r="L98" i="1"/>
  <c r="M98" i="1"/>
  <c r="N98" i="1"/>
  <c r="O98" i="1"/>
  <c r="P98" i="1"/>
  <c r="H98" i="1"/>
  <c r="G98" i="1"/>
  <c r="G92" i="1"/>
  <c r="H92" i="1"/>
  <c r="I92" i="1"/>
  <c r="J92" i="1"/>
  <c r="K92" i="1"/>
  <c r="L92" i="1"/>
  <c r="M92" i="1"/>
  <c r="N92" i="1"/>
  <c r="O92" i="1"/>
  <c r="P92" i="1"/>
  <c r="E94" i="1"/>
  <c r="F94" i="1"/>
  <c r="E95" i="1"/>
  <c r="F95" i="1"/>
  <c r="F97" i="1"/>
  <c r="E97" i="1"/>
  <c r="G86" i="1"/>
  <c r="H86" i="1"/>
  <c r="I86" i="1"/>
  <c r="J86" i="1"/>
  <c r="K86" i="1"/>
  <c r="L86" i="1"/>
  <c r="M86" i="1"/>
  <c r="N86" i="1"/>
  <c r="O86" i="1"/>
  <c r="P86" i="1"/>
  <c r="E88" i="1"/>
  <c r="F88" i="1"/>
  <c r="E89" i="1"/>
  <c r="F89" i="1"/>
  <c r="G80" i="1"/>
  <c r="H80" i="1"/>
  <c r="I80" i="1"/>
  <c r="J80" i="1"/>
  <c r="K80" i="1"/>
  <c r="L80" i="1"/>
  <c r="M80" i="1"/>
  <c r="N80" i="1"/>
  <c r="O80" i="1"/>
  <c r="P80" i="1"/>
  <c r="F82" i="1"/>
  <c r="F83" i="1"/>
  <c r="E121" i="1"/>
  <c r="I98" i="1"/>
  <c r="E76" i="1"/>
  <c r="E70" i="1" s="1"/>
  <c r="F76" i="1"/>
  <c r="E77" i="1"/>
  <c r="F77" i="1"/>
  <c r="F79" i="1"/>
  <c r="E79" i="1"/>
  <c r="G62" i="1"/>
  <c r="H62" i="1"/>
  <c r="I62" i="1"/>
  <c r="J62" i="1"/>
  <c r="K62" i="1"/>
  <c r="L62" i="1"/>
  <c r="M62" i="1"/>
  <c r="N62" i="1"/>
  <c r="O62" i="1"/>
  <c r="L37" i="1"/>
  <c r="N37" i="1"/>
  <c r="P37" i="1"/>
  <c r="G43" i="1"/>
  <c r="H43" i="1"/>
  <c r="I43" i="1"/>
  <c r="J43" i="1"/>
  <c r="K43" i="1"/>
  <c r="L43" i="1"/>
  <c r="M43" i="1"/>
  <c r="N43" i="1"/>
  <c r="P43" i="1"/>
  <c r="G49" i="1"/>
  <c r="H49" i="1"/>
  <c r="I49" i="1"/>
  <c r="J49" i="1"/>
  <c r="K49" i="1"/>
  <c r="L49" i="1"/>
  <c r="M49" i="1"/>
  <c r="N49" i="1"/>
  <c r="O49" i="1"/>
  <c r="P49" i="1"/>
  <c r="G55" i="1"/>
  <c r="H55" i="1"/>
  <c r="I55" i="1"/>
  <c r="J55" i="1"/>
  <c r="L55" i="1"/>
  <c r="N55" i="1"/>
  <c r="P55" i="1"/>
  <c r="O42" i="1"/>
  <c r="K42" i="1"/>
  <c r="I42" i="1"/>
  <c r="G42" i="1"/>
  <c r="O41" i="1"/>
  <c r="I41" i="1"/>
  <c r="O40" i="1"/>
  <c r="M40" i="1"/>
  <c r="K40" i="1"/>
  <c r="K335" i="1" s="1"/>
  <c r="I40" i="1"/>
  <c r="G40" i="1"/>
  <c r="O39" i="1"/>
  <c r="M39" i="1"/>
  <c r="K39" i="1"/>
  <c r="I39" i="1"/>
  <c r="G39" i="1"/>
  <c r="H37" i="1"/>
  <c r="J37" i="1"/>
  <c r="G25" i="1"/>
  <c r="H25" i="1"/>
  <c r="I25" i="1"/>
  <c r="J25" i="1"/>
  <c r="K25" i="1"/>
  <c r="L25" i="1"/>
  <c r="M25" i="1"/>
  <c r="N25" i="1"/>
  <c r="O25" i="1"/>
  <c r="P25" i="1"/>
  <c r="H7" i="1"/>
  <c r="L9" i="1"/>
  <c r="F9" i="1" s="1"/>
  <c r="N9" i="1"/>
  <c r="P9" i="1"/>
  <c r="P7" i="1" s="1"/>
  <c r="L19" i="1"/>
  <c r="J19" i="1"/>
  <c r="H19" i="1"/>
  <c r="K18" i="1"/>
  <c r="K13" i="1" s="1"/>
  <c r="I18" i="1"/>
  <c r="P13" i="1"/>
  <c r="J13" i="1"/>
  <c r="H13" i="1"/>
  <c r="G13" i="1"/>
  <c r="P74" i="1"/>
  <c r="O74" i="1"/>
  <c r="P73" i="1"/>
  <c r="O73" i="1"/>
  <c r="O337" i="1" s="1"/>
  <c r="P72" i="1"/>
  <c r="O72" i="1"/>
  <c r="P71" i="1"/>
  <c r="P335" i="1" s="1"/>
  <c r="O71" i="1"/>
  <c r="P70" i="1"/>
  <c r="P334" i="1" s="1"/>
  <c r="O70" i="1"/>
  <c r="O104" i="1"/>
  <c r="O308" i="1"/>
  <c r="P146" i="1"/>
  <c r="O146" i="1"/>
  <c r="O134" i="1"/>
  <c r="O122" i="1"/>
  <c r="O194" i="1"/>
  <c r="O188" i="1"/>
  <c r="O182" i="1"/>
  <c r="O178" i="1"/>
  <c r="O230" i="1"/>
  <c r="O224" i="1"/>
  <c r="O218" i="1"/>
  <c r="P217" i="1"/>
  <c r="O217" i="1"/>
  <c r="P216" i="1"/>
  <c r="O216" i="1"/>
  <c r="P215" i="1"/>
  <c r="P214" i="1"/>
  <c r="O214" i="1"/>
  <c r="O110" i="1"/>
  <c r="O31" i="1"/>
  <c r="N74" i="1"/>
  <c r="M74" i="1"/>
  <c r="N73" i="1"/>
  <c r="M73" i="1"/>
  <c r="M337" i="1" s="1"/>
  <c r="N72" i="1"/>
  <c r="M72" i="1"/>
  <c r="N71" i="1"/>
  <c r="M71" i="1"/>
  <c r="N70" i="1"/>
  <c r="M70" i="1"/>
  <c r="M104" i="1"/>
  <c r="N146" i="1"/>
  <c r="M146" i="1"/>
  <c r="M134" i="1"/>
  <c r="M122" i="1"/>
  <c r="M194" i="1"/>
  <c r="M188" i="1"/>
  <c r="M182" i="1"/>
  <c r="M178" i="1"/>
  <c r="M224" i="1"/>
  <c r="M218" i="1"/>
  <c r="N217" i="1"/>
  <c r="M217" i="1"/>
  <c r="N216" i="1"/>
  <c r="M216" i="1"/>
  <c r="N215" i="1"/>
  <c r="M215" i="1"/>
  <c r="M335" i="1" s="1"/>
  <c r="N214" i="1"/>
  <c r="M214" i="1"/>
  <c r="M110" i="1"/>
  <c r="M31" i="1"/>
  <c r="M18" i="1"/>
  <c r="J7" i="1"/>
  <c r="K31" i="1"/>
  <c r="J31" i="1"/>
  <c r="I31" i="1"/>
  <c r="H31" i="1"/>
  <c r="G31" i="1"/>
  <c r="D24" i="1"/>
  <c r="D23" i="1"/>
  <c r="D22" i="1"/>
  <c r="D21" i="1"/>
  <c r="D20" i="1"/>
  <c r="D19" i="1"/>
  <c r="D18" i="1"/>
  <c r="D17" i="1"/>
  <c r="D16" i="1"/>
  <c r="D15" i="1"/>
  <c r="D14" i="1"/>
  <c r="D13" i="1"/>
  <c r="L74" i="1"/>
  <c r="K74" i="1"/>
  <c r="J74" i="1"/>
  <c r="I74" i="1"/>
  <c r="H74" i="1"/>
  <c r="G74" i="1"/>
  <c r="K104" i="1"/>
  <c r="J104" i="1"/>
  <c r="I104" i="1"/>
  <c r="H104" i="1"/>
  <c r="G104" i="1"/>
  <c r="K308" i="1"/>
  <c r="J308" i="1"/>
  <c r="I308" i="1"/>
  <c r="H308" i="1"/>
  <c r="G308" i="1"/>
  <c r="L146" i="1"/>
  <c r="K146" i="1"/>
  <c r="J146" i="1"/>
  <c r="I146" i="1"/>
  <c r="H146" i="1"/>
  <c r="G146" i="1"/>
  <c r="K134" i="1"/>
  <c r="J134" i="1"/>
  <c r="I134" i="1"/>
  <c r="H134" i="1"/>
  <c r="G134" i="1"/>
  <c r="K122" i="1"/>
  <c r="J122" i="1"/>
  <c r="I122" i="1"/>
  <c r="H122" i="1"/>
  <c r="G122" i="1"/>
  <c r="J116" i="1"/>
  <c r="K194" i="1"/>
  <c r="J194" i="1"/>
  <c r="I194" i="1"/>
  <c r="H194" i="1"/>
  <c r="G194" i="1"/>
  <c r="K188" i="1"/>
  <c r="J188" i="1"/>
  <c r="I188" i="1"/>
  <c r="H188" i="1"/>
  <c r="G188" i="1"/>
  <c r="K182" i="1"/>
  <c r="J182" i="1"/>
  <c r="I182" i="1"/>
  <c r="H182" i="1"/>
  <c r="G182" i="1"/>
  <c r="K178" i="1"/>
  <c r="I178" i="1"/>
  <c r="K230" i="1"/>
  <c r="J230" i="1"/>
  <c r="I230" i="1"/>
  <c r="H230" i="1"/>
  <c r="G230" i="1"/>
  <c r="K224" i="1"/>
  <c r="J224" i="1"/>
  <c r="I224" i="1"/>
  <c r="H224" i="1"/>
  <c r="G224" i="1"/>
  <c r="K218" i="1"/>
  <c r="J218" i="1"/>
  <c r="I218" i="1"/>
  <c r="H218" i="1"/>
  <c r="G218" i="1"/>
  <c r="L217" i="1"/>
  <c r="K217" i="1"/>
  <c r="I217" i="1"/>
  <c r="G217" i="1"/>
  <c r="L216" i="1"/>
  <c r="K216" i="1"/>
  <c r="I216" i="1"/>
  <c r="G216" i="1"/>
  <c r="L215" i="1"/>
  <c r="K215" i="1"/>
  <c r="I215" i="1"/>
  <c r="G215" i="1"/>
  <c r="L214" i="1"/>
  <c r="K214" i="1"/>
  <c r="I214" i="1"/>
  <c r="G214" i="1"/>
  <c r="K110" i="1"/>
  <c r="J110" i="1"/>
  <c r="I110" i="1"/>
  <c r="H110" i="1"/>
  <c r="G110" i="1"/>
  <c r="J212" i="1"/>
  <c r="H212" i="1"/>
  <c r="H116" i="1"/>
  <c r="H176" i="1"/>
  <c r="J176" i="1"/>
  <c r="E337" i="1" l="1"/>
  <c r="K336" i="1"/>
  <c r="O68" i="1"/>
  <c r="K68" i="1"/>
  <c r="G68" i="1"/>
  <c r="M116" i="1"/>
  <c r="M212" i="1"/>
  <c r="L212" i="1"/>
  <c r="F216" i="1"/>
  <c r="O18" i="1"/>
  <c r="O176" i="1"/>
  <c r="L68" i="1"/>
  <c r="I68" i="1"/>
  <c r="M68" i="1"/>
  <c r="N7" i="1"/>
  <c r="K116" i="1"/>
  <c r="N116" i="1"/>
  <c r="M176" i="1"/>
  <c r="I13" i="1"/>
  <c r="E18" i="1"/>
  <c r="E71" i="1"/>
  <c r="E188" i="1"/>
  <c r="E230" i="1"/>
  <c r="E72" i="1"/>
  <c r="E104" i="1"/>
  <c r="E194" i="1"/>
  <c r="E308" i="1"/>
  <c r="E80" i="1"/>
  <c r="P212" i="1"/>
  <c r="N212" i="1"/>
  <c r="O212" i="1"/>
  <c r="I212" i="1"/>
  <c r="O116" i="1"/>
  <c r="F157" i="1"/>
  <c r="F155" i="1"/>
  <c r="E254" i="1"/>
  <c r="I176" i="1"/>
  <c r="K176" i="1"/>
  <c r="M13" i="1"/>
  <c r="O13" i="1"/>
  <c r="L7" i="1"/>
  <c r="E42" i="1"/>
  <c r="N68" i="1"/>
  <c r="J68" i="1"/>
  <c r="E122" i="1"/>
  <c r="E118" i="1"/>
  <c r="E128" i="1"/>
  <c r="P116" i="1"/>
  <c r="E200" i="1"/>
  <c r="M9" i="1"/>
  <c r="F13" i="1"/>
  <c r="O10" i="1"/>
  <c r="O335" i="1" s="1"/>
  <c r="E335" i="1" s="1"/>
  <c r="E10" i="1"/>
  <c r="F41" i="1"/>
  <c r="F42" i="1"/>
  <c r="E62" i="1"/>
  <c r="F170" i="1"/>
  <c r="F194" i="1"/>
  <c r="F188" i="1"/>
  <c r="F182" i="1"/>
  <c r="E224" i="1"/>
  <c r="F260" i="1"/>
  <c r="E278" i="1"/>
  <c r="I116" i="1"/>
  <c r="F248" i="1"/>
  <c r="E86" i="1"/>
  <c r="E92" i="1"/>
  <c r="F241" i="1"/>
  <c r="F254" i="1"/>
  <c r="F110" i="1"/>
  <c r="F104" i="1"/>
  <c r="F214" i="1"/>
  <c r="F215" i="1"/>
  <c r="F218" i="1"/>
  <c r="F217" i="1"/>
  <c r="F224" i="1"/>
  <c r="F230" i="1"/>
  <c r="F164" i="1"/>
  <c r="F314" i="1"/>
  <c r="H332" i="1"/>
  <c r="E314" i="1"/>
  <c r="F308" i="1"/>
  <c r="F200" i="1"/>
  <c r="F206" i="1"/>
  <c r="F74" i="1"/>
  <c r="F72" i="1"/>
  <c r="H68" i="1"/>
  <c r="F92" i="1"/>
  <c r="F272" i="1"/>
  <c r="F290" i="1"/>
  <c r="F296" i="1"/>
  <c r="F302" i="1"/>
  <c r="F119" i="1"/>
  <c r="F128" i="1"/>
  <c r="F118" i="1"/>
  <c r="F120" i="1"/>
  <c r="F146" i="1"/>
  <c r="F31" i="1"/>
  <c r="F238" i="1"/>
  <c r="F239" i="1"/>
  <c r="F40" i="1"/>
  <c r="F39" i="1"/>
  <c r="F55" i="1"/>
  <c r="E290" i="1"/>
  <c r="E284" i="1"/>
  <c r="E272" i="1"/>
  <c r="K212" i="1"/>
  <c r="P68" i="1"/>
  <c r="F25" i="1"/>
  <c r="E73" i="1"/>
  <c r="F242" i="1"/>
  <c r="F278" i="1"/>
  <c r="F284" i="1"/>
  <c r="E296" i="1"/>
  <c r="E302" i="1"/>
  <c r="F80" i="1"/>
  <c r="F121" i="1"/>
  <c r="E215" i="1"/>
  <c r="E218" i="1"/>
  <c r="O11" i="1"/>
  <c r="O336" i="1" s="1"/>
  <c r="I24" i="1"/>
  <c r="I12" i="1" s="1"/>
  <c r="O24" i="1"/>
  <c r="K24" i="1"/>
  <c r="M24" i="1"/>
  <c r="G176" i="1"/>
  <c r="O9" i="1"/>
  <c r="O334" i="1" s="1"/>
  <c r="E334" i="1" s="1"/>
  <c r="E74" i="1"/>
  <c r="F73" i="1"/>
  <c r="F70" i="1"/>
  <c r="F86" i="1"/>
  <c r="E182" i="1"/>
  <c r="F176" i="1"/>
  <c r="E217" i="1"/>
  <c r="O152" i="1"/>
  <c r="G212" i="1"/>
  <c r="E43" i="1"/>
  <c r="E40" i="1"/>
  <c r="E119" i="1"/>
  <c r="L116" i="1"/>
  <c r="E154" i="1"/>
  <c r="F19" i="1"/>
  <c r="K9" i="1"/>
  <c r="F49" i="1"/>
  <c r="M37" i="1"/>
  <c r="K37" i="1"/>
  <c r="F43" i="1"/>
  <c r="F62" i="1"/>
  <c r="F71" i="1"/>
  <c r="F122" i="1"/>
  <c r="F140" i="1"/>
  <c r="E110" i="1"/>
  <c r="G116" i="1"/>
  <c r="F156" i="1"/>
  <c r="F158" i="1"/>
  <c r="F154" i="1"/>
  <c r="G37" i="1"/>
  <c r="E170" i="1"/>
  <c r="E216" i="1"/>
  <c r="E49" i="1"/>
  <c r="E140" i="1"/>
  <c r="E134" i="1"/>
  <c r="E146" i="1"/>
  <c r="M152" i="1"/>
  <c r="M11" i="1"/>
  <c r="M336" i="1" s="1"/>
  <c r="E260" i="1"/>
  <c r="O236" i="1"/>
  <c r="E248" i="1"/>
  <c r="M236" i="1"/>
  <c r="K236" i="1"/>
  <c r="I236" i="1"/>
  <c r="E242" i="1"/>
  <c r="G236" i="1"/>
  <c r="E155" i="1"/>
  <c r="G152" i="1"/>
  <c r="I152" i="1"/>
  <c r="K152" i="1"/>
  <c r="E164" i="1"/>
  <c r="E120" i="1"/>
  <c r="O37" i="1"/>
  <c r="I37" i="1"/>
  <c r="E41" i="1"/>
  <c r="E55" i="1"/>
  <c r="E176" i="1" l="1"/>
  <c r="E336" i="1"/>
  <c r="F37" i="1"/>
  <c r="O12" i="1"/>
  <c r="O332" i="1" s="1"/>
  <c r="O19" i="1"/>
  <c r="F336" i="1"/>
  <c r="F335" i="1"/>
  <c r="F337" i="1"/>
  <c r="F334" i="1"/>
  <c r="J332" i="1"/>
  <c r="E13" i="1"/>
  <c r="F212" i="1"/>
  <c r="P332" i="1"/>
  <c r="E21" i="1"/>
  <c r="E9" i="1" s="1"/>
  <c r="G9" i="1"/>
  <c r="E11" i="1"/>
  <c r="K11" i="1"/>
  <c r="M19" i="1"/>
  <c r="K12" i="1"/>
  <c r="K19" i="1"/>
  <c r="M12" i="1"/>
  <c r="E24" i="1"/>
  <c r="E12" i="1" s="1"/>
  <c r="F116" i="1"/>
  <c r="F236" i="1"/>
  <c r="N332" i="1"/>
  <c r="L332" i="1"/>
  <c r="I9" i="1"/>
  <c r="I19" i="1"/>
  <c r="F7" i="1"/>
  <c r="F152" i="1"/>
  <c r="F68" i="1"/>
  <c r="G12" i="1"/>
  <c r="G19" i="1"/>
  <c r="F332" i="1" l="1"/>
  <c r="O7" i="1"/>
  <c r="M7" i="1"/>
  <c r="M332" i="1"/>
  <c r="G7" i="1"/>
  <c r="I7" i="1"/>
  <c r="E19" i="1"/>
  <c r="K7" i="1"/>
  <c r="K332" i="1" l="1"/>
  <c r="I332" i="1"/>
  <c r="G332" i="1"/>
  <c r="E332" i="1" l="1"/>
</calcChain>
</file>

<file path=xl/sharedStrings.xml><?xml version="1.0" encoding="utf-8"?>
<sst xmlns="http://schemas.openxmlformats.org/spreadsheetml/2006/main" count="442" uniqueCount="113">
  <si>
    <t>№ программы</t>
  </si>
  <si>
    <t>Объём финансирования  (тыс. руб.)</t>
  </si>
  <si>
    <t>план</t>
  </si>
  <si>
    <t>факт</t>
  </si>
  <si>
    <t xml:space="preserve">РЕЕСТР </t>
  </si>
  <si>
    <t>в том числе:</t>
  </si>
  <si>
    <t>Наименование программы</t>
  </si>
  <si>
    <t>Нормативный акт</t>
  </si>
  <si>
    <t xml:space="preserve">Всего </t>
  </si>
  <si>
    <t>Источники финансирования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</si>
  <si>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</si>
  <si>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</si>
  <si>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</si>
  <si>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</si>
  <si>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</si>
  <si>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</si>
  <si>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Начальник управления экономики и инвестиций администрации Арсеньевского городского округа</t>
  </si>
  <si>
    <t>Сумма финансирования по плану</t>
  </si>
  <si>
    <t>федеральный бюджет</t>
  </si>
  <si>
    <t xml:space="preserve"> федеральный бюджет</t>
  </si>
  <si>
    <t>отдельные мероприятия</t>
  </si>
  <si>
    <t>"Развитие системы дошкольного образования Арсеньевского городского округа"</t>
  </si>
  <si>
    <t>"Развитие системы общего образования Арсеньевского городского округа"</t>
  </si>
  <si>
    <t>Отдельные мероприятия</t>
  </si>
  <si>
    <t>"Содержание территории Арсеньевского городского округа"</t>
  </si>
  <si>
    <t>"Озеленение города"</t>
  </si>
  <si>
    <t>"Подготовка территории Арсеньевского городского округа к праздничным мероприятиям"</t>
  </si>
  <si>
    <t>подпрограмма  "Профилактика злоупотребления наркотическими средствами, психотропными веществами и их прекурсорами" на 2016-2020 годы"</t>
  </si>
  <si>
    <t>подпрограмма "Развитие массовой физической культуры и спорта в Арсеньевском городском округе"</t>
  </si>
  <si>
    <t>подпрограмма "Подготовка спортивного резерва в Арсеньевском городском округе"</t>
  </si>
  <si>
    <t>"Пожарная безопасность"</t>
  </si>
  <si>
    <t xml:space="preserve"> Обеспечение земельных участков инженерной инфраструктурой и проездами к земельным участкам на территории Арсеньевского городского округа" на 2015-2018 годы</t>
  </si>
  <si>
    <t>"Снижение рисков и смягчение последствий чрезвычайных ситуаций природного и техногенного характера в Арсеньевском городском округе"</t>
  </si>
  <si>
    <t>"Профилактика правонарушений, терроризма и экстремизма"</t>
  </si>
  <si>
    <t xml:space="preserve">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</si>
  <si>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>Содержание и развитие системы ливневой канализации Арсеньевского городского округа</t>
  </si>
  <si>
    <t>"Содержание территории кладбищ"</t>
  </si>
  <si>
    <t>"Повышение безопасности дорожного движения на территории Арсеньевского городского округа"</t>
  </si>
  <si>
    <t xml:space="preserve"> "Ремонт автомобильных дорог общего пользования Арсеньевского городского округа"</t>
  </si>
  <si>
    <t xml:space="preserve">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</si>
  <si>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Сумма финансирования по факту</t>
  </si>
  <si>
    <t>Развитие системы дополнительного образования, отдыха, оздоровления и занятости детей и подростков Арсеньевского городского округа"</t>
  </si>
  <si>
    <t>118-18-24</t>
  </si>
  <si>
    <t>Обеспечение детей-сирот идетей, оставшихся без попечения родителей, лиц из числа детей-сирот идетей, оставшихся без попечения родителей, жилыми помещениями</t>
  </si>
  <si>
    <t>Отдельное мероприятие "Обеспечение граждан твердым топливом (дровами)"</t>
  </si>
  <si>
    <t>119-20-24</t>
  </si>
  <si>
    <t>121-20-24</t>
  </si>
  <si>
    <t>122-20-24</t>
  </si>
  <si>
    <t>123-20-24</t>
  </si>
  <si>
    <t>124-20-24</t>
  </si>
  <si>
    <t>125-20-24</t>
  </si>
  <si>
    <t>126-20-24</t>
  </si>
  <si>
    <t>127-20-24</t>
  </si>
  <si>
    <t>128-20-24</t>
  </si>
  <si>
    <t>129-20-24</t>
  </si>
  <si>
    <t>130-20-24</t>
  </si>
  <si>
    <t>132-20-24</t>
  </si>
  <si>
    <t xml:space="preserve">"Энергосбережение и повышение энергетичесой эффективности в Арсеньевском городском округе" </t>
  </si>
  <si>
    <t>133-20-24</t>
  </si>
  <si>
    <t>134-20-24</t>
  </si>
  <si>
    <t>135-20-24</t>
  </si>
  <si>
    <t>136-20-24</t>
  </si>
  <si>
    <t>19. Муниципальная программа «Укрепление общественного здоровья населения Арсеньевского городского округа» на 2021-2024 годы</t>
  </si>
  <si>
    <t>Постановление администрации АГО от 05.11.2020 № 656-па</t>
  </si>
  <si>
    <t>Постановление администрации АГО от 29.10.2019 № 777-па, от 28.12.2020 № 770-па, от 09.03.2022 № 128-па,от 19.09.2022 № 544-па</t>
  </si>
  <si>
    <t>3. Муниципальная программа "Доступная среда" на период 2020-2027 годы</t>
  </si>
  <si>
    <t>10. Муниципальная программа "Благоустройство Арсеньевского городского округа" на 2020-2027 годы, в том числе подпрограммы:</t>
  </si>
  <si>
    <t>11. Муниципальная программа "Развитие транспортного комплекса Арсеньевского городского округа" на 2020-2027 годы, 
в том числе подпрограммы:</t>
  </si>
  <si>
    <t xml:space="preserve">19. Муниципальная программа «Формирование законопослушного поведения участников дорожного движения на территории Арсеньевского городского округа» </t>
  </si>
  <si>
    <t>137-22-27</t>
  </si>
  <si>
    <t>Постановление администрации АГО от 14.10.2022 № 590-па</t>
  </si>
  <si>
    <t>Постановление администрации АГО от 08.10.2019 № 722-па, от 05.05.2022 № 252-па</t>
  </si>
  <si>
    <t>муниципальных программ Арсеньевского городского округа на 2020-2027 годы</t>
  </si>
  <si>
    <t>Постановление администрации АГО от 14.11.2019 № 832-па, изменения от 13.07.2020  № 401-па, от 10.01.2023 № 03-па</t>
  </si>
  <si>
    <t>120-20-27</t>
  </si>
  <si>
    <t>Постановление администрации АГО от 14.11.2019 № 826-па, изменения от 21.02.2023 № 73-па</t>
  </si>
  <si>
    <t xml:space="preserve"> Постановление администрации АГО от 14.11.2019 № 825-па, от 21.01.2021 № 24-па, изменения  от 26.02.2021 № 268-па, 11.02.2022 № 01-па, от 21.09.2022 № 550-па, от 15.03.2023 № 113-па</t>
  </si>
  <si>
    <t>Постановление администрации АГО от 14.11.2019 № 830-па, изменения от 16.06.2020 № 343-па, от 05.07.2021 № 350-па, от 20.04.2022 № 222-па, от 20.12.2022 № 727-па; от 20.04.2023 № 222-па, от 03.07.2023 № 386-па</t>
  </si>
  <si>
    <t>Постановление администрации АГО от 14.11.2019 № 831-па, изменения от 29.03.2021 № 151-па, от 08.06.2022 № 330-па, от 26.09.2022 № 558-па, от 25.11.2022 № 660-па, от 24.05.2023 № 289-па</t>
  </si>
  <si>
    <t>138-23-27</t>
  </si>
  <si>
    <t>Постановление администрации АГО от 14.11.2019 № 829-па, от 04.04.2020 № 189-па, от 17.07.2020  № 417-па, от 09.11.2020 № 653-па, от 18.12.2020 № 755-па, от 18.03.2021 № 136-па, от 20.04.2022 № 226-па, от 16.11.2022 № 642-па, от 10.05.2023 № 251-па</t>
  </si>
  <si>
    <t>Постановление администрации АГО от 29.10.2019 № 776-па, от 12.12.2019 № 916-па, от 28.02.2020 № 115-па, от 22.05.2020 № 288-па, от 07.12.2020 № 725-па, от 30.03.2021 № 152-па, от 06.10.2021 № 496-па, от 09.12.2021 № 617-па, от 22.02.2022 № 101-па, от 18.03.2022 № 145-па, от 14.07.2022 № 415-па, от 07.10.2022 № 582-па, от 16.05.2023 № 266-па, от 29.09.2023 № 600-па</t>
  </si>
  <si>
    <t>Постановление администрации АГО от 25.10.2019 № 766-па, от 13.07.2020 № 404-па, от 10.12.2020 № 732-па, от 23.03.2022 № 151-па, от 09.09.2022 № 525-па, от 07.09.2023 № 536-па, от 10.05.2023 № 252-па, от 07.09.2023 № 536-па</t>
  </si>
  <si>
    <t>Постановление администрации АГО от 01.11.2019 №781-па, от 03.11.2023 № 677-па</t>
  </si>
  <si>
    <t>Постановление администрации АГО от 14.11.2019 № 827-па, от 13.01.2021 № 02-па, от 05.10.2022 № 575-па, от 25.07.2023 № 450-па</t>
  </si>
  <si>
    <t>Постановление администрации  АГО от 13.11.2019 № 818-па, изменения от 09.06.2020 № 333-па, от 21.09.2021 № 469-па, от 24.01.2022 № 26-па; от 18.05.2022 № 277-па, от 21.09.2022 № 469-па, от 18.10.2022 № 596-па, от 04.09.2023 № 516-па, от 01.12.2023 № 744-па</t>
  </si>
  <si>
    <t>Постановление администрации АГО от 14.11.2019 № 821-па, изменения от 21.05.2020 № 286-па, от 23.06.2020 № 366-ра, от 29.12.2020 № 778-па, от 27.07.2021 № 391-па, от 24.02.2022 № 106-па, от 16.09.2022 № 539-па, от 14.12.2022 № 710-па, от 30.08.2023 № 513-па</t>
  </si>
  <si>
    <t>Постановление администрации  АГО от 14.11.2019 № 822-па, изменения от 21.05.2020 № 287-па, от 29.12.2020 № 779-па, от 24.02.2022 № 105-па, от 16.09.2022 № 540-па, от 14.12.2022 № 711-па, от 30.08.2023 № 514-па</t>
  </si>
  <si>
    <t xml:space="preserve">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№132-па,от 17.12.2021 № 606-па, от 18.03.2022 № 146-па, от 26.09.2022 № 557-па, от 28.12.2022 № 750-па, от 01.03.2023 № 85-па, от 24.10.2023 № 650-па, от 24.01.2024 № 49-па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</si>
  <si>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68-па, от 02.08.2021 № 403-па, от 29.10.2021 № 535-па, , от 19.05.2022 № 286-па, от 29.06.2022 № 365-па, 22.09.2022 № 554; от 06.03.2023 № 99-па, от 11.01.2024 № 09-па</t>
  </si>
  <si>
    <t>7.Муниципальная  программа "Развитие культуры Арсеньевского городского округа" на 2020-2027 годы</t>
  </si>
  <si>
    <t>9.Муниципальная  программа "Развитие муниципальной службы в органах местного самоуправления Арсеньевского городского округа" на 2020-2027 годы</t>
  </si>
  <si>
    <t xml:space="preserve">1. "Формирование современной городской среды Арсеньевского городского округа" на 2020-2027 годы </t>
  </si>
  <si>
    <t>"Формирование современной городской среды Арсеньевского городского округа" на 2020-2027 годы</t>
  </si>
  <si>
    <t>"Благоустройство территорий, детских и спортивных площадок на территории Арсеньевского городского округа" на 2020-2027 годы</t>
  </si>
  <si>
    <t>2. "Переселение граждан из аварийного жилищного фонда  в Арсеньевском городском округе" на 2020-2027 годы</t>
  </si>
  <si>
    <t xml:space="preserve"> "Развитие малого и среднего предпринимательства в Арсеньевском городском округе" на 2020-2027 годы</t>
  </si>
  <si>
    <t>4. Муниципальная программа "Экономическое развитие и инновационная экономика Арсеньевского городского округа" на 2020-2027 годы, 
в том числе подпрограммы:</t>
  </si>
  <si>
    <t xml:space="preserve"> "Управление имуществом, находящимся в собственности и в ведении Арсеньевского городского округа" на 2020-2027 годы</t>
  </si>
  <si>
    <t>5. Муниципальная программа "Информационное общество" на 2020-2027 годы</t>
  </si>
  <si>
    <t>6. Муниципальная программа "Безопасный город" на 2020-2027 годы</t>
  </si>
  <si>
    <t>8. Муниципальная программа "Противодействие коррупции в администрации Арсеньевского городского округа" на 2020-2027 годы</t>
  </si>
  <si>
    <t>12. Муниципальная программа "Развитие физической культуры и спорта в Арсеньевском городском округе" на 2020-2027 годы, 
в том числе:</t>
  </si>
  <si>
    <t>13. Муниципальная программа "Развитие внутреннего и въездного туризма на территории Арсеньевского городского округа" на 2020-2027 годы</t>
  </si>
  <si>
    <t>15. Муниципальная программа "Энергоэффективность и развитие энергетики Арсеньевского городского округа" на 2020-2027 годы
в том числе:</t>
  </si>
  <si>
    <t xml:space="preserve">"Обслуживание уличного освещения Арсеньевского городского округа" </t>
  </si>
  <si>
    <t>16. Муниципальная программа "Развитие образования Арсеньевского городского округа" на 2020-2027 годы, 
в том числе подпрограммы:</t>
  </si>
  <si>
    <t>17. Муниципальная программа "Обеспечение доступным жильем и качественными услугами ЖКХ населения Арсеньевского городского округа" на 2020-2027 годы, 
в том числе подпрограммы:</t>
  </si>
  <si>
    <t xml:space="preserve"> "Содержание и ремонт муниципального жилищного фонда" на 2020-2027 годы</t>
  </si>
  <si>
    <t xml:space="preserve"> "Чистая вода" на территории Арсеньевского городского округа" на 2020-2027 годы</t>
  </si>
  <si>
    <t>"Обеспечение жильем молодых семей Арсеньевского городского округа" на 2020-2027 годы</t>
  </si>
  <si>
    <t>18. Муниципальная программа "Материально-техническое обеспечение органов местного самоуправления Арсеньевского городского округа" на 2020-2027 годы</t>
  </si>
  <si>
    <t>20. Развитие водохозяйственного комплекса в Арсеньевском городском округе" на 2023-2027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</si>
</sst>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Arial Cyr"/>
      <charset val="204"/>
    </font>
    <font>
      <b/>
      <sz val="20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49" fontId="2" fillId="0" borderId="0" xfId="0" applyNumberFormat="1" applyFont="1" applyAlignment="1">
      <alignment horizontal="center"/>
    </xf>
    <xf numFmtId="0" fontId="4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/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/>
    <xf numFmtId="0" fontId="2" fillId="0" borderId="0" xfId="0" applyFont="1" applyFill="1" applyBorder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10" fillId="0" borderId="0" xfId="0" applyNumberFormat="1" applyFont="1" applyAlignment="1"/>
    <xf numFmtId="0" fontId="8" fillId="0" borderId="4" xfId="0" applyFont="1" applyFill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left" vertical="center"/>
    </xf>
    <xf numFmtId="1" fontId="7" fillId="0" borderId="3" xfId="0" applyNumberFormat="1" applyFont="1" applyFill="1" applyBorder="1" applyAlignment="1">
      <alignment horizontal="left" vertical="center" indent="1"/>
    </xf>
    <xf numFmtId="49" fontId="7" fillId="5" borderId="1" xfId="0" applyNumberFormat="1" applyFont="1" applyFill="1" applyBorder="1" applyAlignment="1">
      <alignment horizontal="left" vertical="top" wrapText="1"/>
    </xf>
    <xf numFmtId="1" fontId="7" fillId="6" borderId="1" xfId="0" applyNumberFormat="1" applyFont="1" applyFill="1" applyBorder="1" applyAlignment="1">
      <alignment horizontal="left" vertical="center"/>
    </xf>
    <xf numFmtId="1" fontId="7" fillId="6" borderId="1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top"/>
    </xf>
    <xf numFmtId="1" fontId="7" fillId="7" borderId="1" xfId="0" applyNumberFormat="1" applyFont="1" applyFill="1" applyBorder="1" applyAlignment="1">
      <alignment horizontal="left" vertical="center"/>
    </xf>
    <xf numFmtId="1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 wrapText="1"/>
    </xf>
    <xf numFmtId="1" fontId="7" fillId="7" borderId="3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 wrapText="1"/>
    </xf>
    <xf numFmtId="1" fontId="7" fillId="8" borderId="1" xfId="0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 wrapText="1"/>
    </xf>
    <xf numFmtId="1" fontId="8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8" fillId="8" borderId="5" xfId="0" applyFont="1" applyFill="1" applyBorder="1" applyAlignment="1">
      <alignment vertical="center" wrapText="1"/>
    </xf>
    <xf numFmtId="49" fontId="8" fillId="8" borderId="5" xfId="0" applyNumberFormat="1" applyFont="1" applyFill="1" applyBorder="1" applyAlignment="1">
      <alignment vertical="center" wrapText="1"/>
    </xf>
    <xf numFmtId="49" fontId="8" fillId="8" borderId="8" xfId="0" applyNumberFormat="1" applyFont="1" applyFill="1" applyBorder="1" applyAlignment="1">
      <alignment vertical="center" wrapText="1"/>
    </xf>
    <xf numFmtId="49" fontId="8" fillId="8" borderId="5" xfId="0" applyNumberFormat="1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8" borderId="6" xfId="0" applyFont="1" applyFill="1" applyBorder="1" applyAlignment="1">
      <alignment wrapText="1"/>
    </xf>
    <xf numFmtId="0" fontId="7" fillId="8" borderId="2" xfId="0" applyFont="1" applyFill="1" applyBorder="1" applyAlignment="1">
      <alignment horizontal="left"/>
    </xf>
    <xf numFmtId="0" fontId="8" fillId="8" borderId="7" xfId="0" applyFont="1" applyFill="1" applyBorder="1" applyAlignment="1">
      <alignment wrapText="1"/>
    </xf>
    <xf numFmtId="0" fontId="8" fillId="8" borderId="4" xfId="0" applyFont="1" applyFill="1" applyBorder="1" applyAlignment="1">
      <alignment horizontal="left"/>
    </xf>
    <xf numFmtId="0" fontId="8" fillId="8" borderId="9" xfId="0" applyFont="1" applyFill="1" applyBorder="1" applyAlignment="1">
      <alignment wrapText="1"/>
    </xf>
    <xf numFmtId="0" fontId="8" fillId="8" borderId="3" xfId="0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center" vertical="center"/>
    </xf>
    <xf numFmtId="1" fontId="7" fillId="9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top"/>
    </xf>
    <xf numFmtId="49" fontId="5" fillId="0" borderId="1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40"/>
  <sheetViews>
    <sheetView tabSelected="1" view="pageBreakPreview" zoomScale="73" zoomScaleNormal="75" zoomScaleSheetLayoutView="73" workbookViewId="0">
      <pane xSplit="2" ySplit="6" topLeftCell="C325" activePane="bottomRight" state="frozen"/>
      <selection pane="topRight" activeCell="C1" sqref="C1"/>
      <selection pane="bottomLeft" activeCell="A7" sqref="A7"/>
      <selection pane="bottomRight" activeCell="B326" sqref="B326:B331"/>
    </sheetView>
  </sheetViews>
  <sheetFormatPr defaultRowHeight="15.75" x14ac:dyDescent="0.25"/>
  <cols>
    <col min="1" max="1" width="17" style="1" customWidth="1"/>
    <col min="2" max="2" width="33.42578125" style="4" customWidth="1"/>
    <col min="3" max="3" width="25.140625" style="3" customWidth="1"/>
    <col min="4" max="4" width="34.7109375" style="5" customWidth="1"/>
    <col min="5" max="5" width="22.5703125" style="37" customWidth="1"/>
    <col min="6" max="6" width="18.85546875" style="37" customWidth="1"/>
    <col min="7" max="7" width="22.42578125" style="52" customWidth="1"/>
    <col min="8" max="8" width="16.5703125" style="54" customWidth="1"/>
    <col min="9" max="9" width="17.7109375" style="34" customWidth="1"/>
    <col min="10" max="10" width="15.7109375" style="34" customWidth="1"/>
    <col min="11" max="11" width="20.42578125" style="34" customWidth="1"/>
    <col min="12" max="12" width="16.42578125" style="34" customWidth="1"/>
    <col min="13" max="13" width="17.42578125" style="34" customWidth="1"/>
    <col min="14" max="14" width="10.7109375" style="34" customWidth="1"/>
    <col min="15" max="15" width="17.42578125" style="34" customWidth="1"/>
    <col min="16" max="16" width="10.7109375" style="34" customWidth="1"/>
    <col min="17" max="17" width="18.7109375" customWidth="1"/>
    <col min="19" max="19" width="18.42578125" customWidth="1"/>
    <col min="20" max="20" width="8.42578125" customWidth="1"/>
    <col min="21" max="21" width="15.7109375" customWidth="1"/>
    <col min="22" max="22" width="16.140625" bestFit="1" customWidth="1"/>
    <col min="24" max="24" width="17.42578125" customWidth="1"/>
  </cols>
  <sheetData>
    <row r="1" spans="1:247" ht="30" x14ac:dyDescent="0.4">
      <c r="A1" s="110" t="s">
        <v>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/>
      <c r="N1"/>
      <c r="O1"/>
      <c r="P1"/>
    </row>
    <row r="2" spans="1:247" ht="30" x14ac:dyDescent="0.4">
      <c r="A2" s="110" t="s">
        <v>72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29"/>
      <c r="O2" s="29"/>
      <c r="P2"/>
    </row>
    <row r="3" spans="1:247" ht="23.25" x14ac:dyDescent="0.3">
      <c r="A3" s="13"/>
      <c r="B3" s="14"/>
      <c r="C3" s="15"/>
      <c r="D3" s="16"/>
      <c r="E3" s="35"/>
      <c r="F3" s="35"/>
      <c r="G3" s="51"/>
      <c r="H3" s="56"/>
      <c r="I3" s="38"/>
      <c r="J3" s="38"/>
      <c r="K3" s="38"/>
      <c r="L3" s="38"/>
      <c r="M3" s="38"/>
      <c r="N3" s="38"/>
      <c r="O3" s="38"/>
      <c r="P3" s="38"/>
    </row>
    <row r="4" spans="1:247" ht="24" customHeight="1" x14ac:dyDescent="0.2">
      <c r="A4" s="117" t="s">
        <v>0</v>
      </c>
      <c r="B4" s="120" t="s">
        <v>6</v>
      </c>
      <c r="C4" s="111" t="s">
        <v>7</v>
      </c>
      <c r="D4" s="122" t="s">
        <v>1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247" ht="42.75" customHeight="1" x14ac:dyDescent="0.2">
      <c r="A5" s="118"/>
      <c r="B5" s="120"/>
      <c r="C5" s="125"/>
      <c r="D5" s="111" t="s">
        <v>9</v>
      </c>
      <c r="E5" s="124" t="s">
        <v>17</v>
      </c>
      <c r="F5" s="126" t="s">
        <v>40</v>
      </c>
      <c r="G5" s="113">
        <v>2020</v>
      </c>
      <c r="H5" s="114"/>
      <c r="I5" s="115">
        <v>2021</v>
      </c>
      <c r="J5" s="116"/>
      <c r="K5" s="115">
        <v>2022</v>
      </c>
      <c r="L5" s="116"/>
      <c r="M5" s="115">
        <v>2023</v>
      </c>
      <c r="N5" s="116"/>
      <c r="O5" s="115">
        <v>2024</v>
      </c>
      <c r="P5" s="116"/>
      <c r="Q5" s="115">
        <v>2025</v>
      </c>
      <c r="R5" s="116"/>
      <c r="S5" s="115">
        <v>2026</v>
      </c>
      <c r="T5" s="116"/>
      <c r="U5" s="115">
        <v>2027</v>
      </c>
      <c r="V5" s="116"/>
    </row>
    <row r="6" spans="1:247" s="6" customFormat="1" ht="51.75" customHeight="1" x14ac:dyDescent="0.2">
      <c r="A6" s="119"/>
      <c r="B6" s="121"/>
      <c r="C6" s="112"/>
      <c r="D6" s="112"/>
      <c r="E6" s="124"/>
      <c r="F6" s="126"/>
      <c r="G6" s="58" t="s">
        <v>2</v>
      </c>
      <c r="H6" s="59" t="s">
        <v>3</v>
      </c>
      <c r="I6" s="39" t="s">
        <v>2</v>
      </c>
      <c r="J6" s="40" t="s">
        <v>3</v>
      </c>
      <c r="K6" s="39" t="s">
        <v>2</v>
      </c>
      <c r="L6" s="40" t="s">
        <v>3</v>
      </c>
      <c r="M6" s="39" t="s">
        <v>2</v>
      </c>
      <c r="N6" s="40" t="s">
        <v>3</v>
      </c>
      <c r="O6" s="39" t="s">
        <v>2</v>
      </c>
      <c r="P6" s="40" t="s">
        <v>3</v>
      </c>
      <c r="Q6" s="39" t="s">
        <v>2</v>
      </c>
      <c r="R6" s="40" t="s">
        <v>3</v>
      </c>
      <c r="S6" s="39" t="s">
        <v>2</v>
      </c>
      <c r="T6" s="40" t="s">
        <v>3</v>
      </c>
      <c r="U6" s="39" t="s">
        <v>2</v>
      </c>
      <c r="V6" s="94" t="s">
        <v>3</v>
      </c>
      <c r="IM6" s="6" t="s">
        <v>15</v>
      </c>
    </row>
    <row r="7" spans="1:247" ht="24.75" customHeight="1" x14ac:dyDescent="0.2">
      <c r="A7" s="127" t="s">
        <v>42</v>
      </c>
      <c r="B7" s="107" t="s">
        <v>92</v>
      </c>
      <c r="C7" s="104" t="s">
        <v>89</v>
      </c>
      <c r="D7" s="61" t="s">
        <v>8</v>
      </c>
      <c r="E7" s="41">
        <f>G7+I7+K7+M7+O7+Q7+S7+U7</f>
        <v>661483.03080000007</v>
      </c>
      <c r="F7" s="41">
        <f>F9+F10+F11+F12</f>
        <v>330288.20453000005</v>
      </c>
      <c r="G7" s="41">
        <f t="shared" ref="G7:V7" si="0">G9+G10+G11+G12</f>
        <v>81959.446580000003</v>
      </c>
      <c r="H7" s="41">
        <f t="shared" si="0"/>
        <v>81959.446580000003</v>
      </c>
      <c r="I7" s="41">
        <f t="shared" si="0"/>
        <v>59340.687959999996</v>
      </c>
      <c r="J7" s="41">
        <f t="shared" si="0"/>
        <v>59325.68795</v>
      </c>
      <c r="K7" s="41">
        <f t="shared" si="0"/>
        <v>189003.06849999999</v>
      </c>
      <c r="L7" s="41">
        <f t="shared" si="0"/>
        <v>189003.07</v>
      </c>
      <c r="M7" s="41">
        <f t="shared" si="0"/>
        <v>63888.961190000002</v>
      </c>
      <c r="N7" s="41">
        <f t="shared" si="0"/>
        <v>0</v>
      </c>
      <c r="O7" s="41">
        <f t="shared" si="0"/>
        <v>128266.87102000001</v>
      </c>
      <c r="P7" s="41">
        <f t="shared" si="0"/>
        <v>0</v>
      </c>
      <c r="Q7" s="41">
        <f t="shared" si="0"/>
        <v>34638.451109999995</v>
      </c>
      <c r="R7" s="41">
        <f t="shared" si="0"/>
        <v>0</v>
      </c>
      <c r="S7" s="41">
        <f t="shared" si="0"/>
        <v>34820.581480000001</v>
      </c>
      <c r="T7" s="41">
        <f t="shared" si="0"/>
        <v>0</v>
      </c>
      <c r="U7" s="41">
        <f t="shared" si="0"/>
        <v>69564.962960000004</v>
      </c>
      <c r="V7" s="41">
        <f t="shared" si="0"/>
        <v>0</v>
      </c>
    </row>
    <row r="8" spans="1:247" ht="24" customHeight="1" x14ac:dyDescent="0.2">
      <c r="A8" s="127"/>
      <c r="B8" s="107"/>
      <c r="C8" s="105"/>
      <c r="D8" s="17" t="s">
        <v>5</v>
      </c>
      <c r="E8" s="41"/>
      <c r="F8" s="41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47" ht="45.75" customHeight="1" x14ac:dyDescent="0.2">
      <c r="A9" s="127"/>
      <c r="B9" s="107"/>
      <c r="C9" s="105"/>
      <c r="D9" s="18" t="s">
        <v>10</v>
      </c>
      <c r="E9" s="41">
        <f>E15+E21</f>
        <v>375471.18822999997</v>
      </c>
      <c r="F9" s="41">
        <f>H9+J9+L9</f>
        <v>230900.96201000002</v>
      </c>
      <c r="G9" s="42">
        <f t="shared" ref="G9:V9" si="1">G15+G21</f>
        <v>37736.248820000001</v>
      </c>
      <c r="H9" s="42">
        <f t="shared" si="1"/>
        <v>37736.248820000001</v>
      </c>
      <c r="I9" s="42">
        <f t="shared" si="1"/>
        <v>32668.083190000001</v>
      </c>
      <c r="J9" s="42">
        <f t="shared" si="1"/>
        <v>32668.083190000001</v>
      </c>
      <c r="K9" s="42">
        <f t="shared" si="1"/>
        <v>160496.6311</v>
      </c>
      <c r="L9" s="42">
        <f t="shared" si="1"/>
        <v>160496.63</v>
      </c>
      <c r="M9" s="42">
        <f t="shared" si="1"/>
        <v>31928.49195</v>
      </c>
      <c r="N9" s="42">
        <f t="shared" si="1"/>
        <v>0</v>
      </c>
      <c r="O9" s="42">
        <f t="shared" ref="G9:V12" si="2">O15+O21</f>
        <v>77122.241819999996</v>
      </c>
      <c r="P9" s="42">
        <f t="shared" si="1"/>
        <v>0</v>
      </c>
      <c r="Q9" s="42">
        <f t="shared" si="1"/>
        <v>0</v>
      </c>
      <c r="R9" s="42">
        <f t="shared" si="1"/>
        <v>0</v>
      </c>
      <c r="S9" s="42">
        <f t="shared" si="1"/>
        <v>0</v>
      </c>
      <c r="T9" s="42">
        <f t="shared" si="1"/>
        <v>0</v>
      </c>
      <c r="U9" s="42">
        <f t="shared" si="1"/>
        <v>35519.491349999997</v>
      </c>
      <c r="V9" s="42">
        <f t="shared" si="1"/>
        <v>0</v>
      </c>
    </row>
    <row r="10" spans="1:247" ht="25.5" customHeight="1" x14ac:dyDescent="0.2">
      <c r="A10" s="127"/>
      <c r="B10" s="107"/>
      <c r="C10" s="105"/>
      <c r="D10" s="19" t="s">
        <v>11</v>
      </c>
      <c r="E10" s="41">
        <f>E16+E22</f>
        <v>230350.97511000003</v>
      </c>
      <c r="F10" s="41">
        <f>H10+J10+L10</f>
        <v>81884.431970000005</v>
      </c>
      <c r="G10" s="42">
        <f t="shared" si="2"/>
        <v>35753.481839999993</v>
      </c>
      <c r="H10" s="42">
        <f t="shared" si="2"/>
        <v>35753.481839999993</v>
      </c>
      <c r="I10" s="42">
        <f t="shared" si="2"/>
        <v>22565.41014</v>
      </c>
      <c r="J10" s="42">
        <f t="shared" si="2"/>
        <v>22550.41013</v>
      </c>
      <c r="K10" s="42">
        <f>K16+K22</f>
        <v>23580.540719999997</v>
      </c>
      <c r="L10" s="42">
        <f t="shared" si="2"/>
        <v>23580.54</v>
      </c>
      <c r="M10" s="42">
        <f t="shared" si="2"/>
        <v>22089.40812</v>
      </c>
      <c r="N10" s="42">
        <f t="shared" si="2"/>
        <v>0</v>
      </c>
      <c r="O10" s="42">
        <f t="shared" si="2"/>
        <v>32203.235970000002</v>
      </c>
      <c r="P10" s="42">
        <f t="shared" si="2"/>
        <v>0</v>
      </c>
      <c r="Q10" s="42">
        <f t="shared" si="2"/>
        <v>31144.67</v>
      </c>
      <c r="R10" s="42">
        <f t="shared" si="2"/>
        <v>0</v>
      </c>
      <c r="S10" s="42">
        <f t="shared" si="2"/>
        <v>31144.67037</v>
      </c>
      <c r="T10" s="42">
        <f t="shared" si="2"/>
        <v>0</v>
      </c>
      <c r="U10" s="42">
        <f t="shared" si="2"/>
        <v>31869.557949999999</v>
      </c>
      <c r="V10" s="42">
        <f t="shared" si="2"/>
        <v>0</v>
      </c>
    </row>
    <row r="11" spans="1:247" ht="27" customHeight="1" x14ac:dyDescent="0.2">
      <c r="A11" s="127"/>
      <c r="B11" s="107"/>
      <c r="C11" s="105"/>
      <c r="D11" s="20" t="s">
        <v>12</v>
      </c>
      <c r="E11" s="41">
        <f>E17+E23</f>
        <v>55660.867459999994</v>
      </c>
      <c r="F11" s="41">
        <f>H11+J11+L11</f>
        <v>17502.810550000002</v>
      </c>
      <c r="G11" s="42">
        <f t="shared" si="2"/>
        <v>8469.7159200000006</v>
      </c>
      <c r="H11" s="42">
        <f t="shared" si="2"/>
        <v>8469.7159200000006</v>
      </c>
      <c r="I11" s="42">
        <f t="shared" si="2"/>
        <v>4107.19463</v>
      </c>
      <c r="J11" s="42">
        <f t="shared" si="2"/>
        <v>4107.19463</v>
      </c>
      <c r="K11" s="42">
        <f>K17+K23</f>
        <v>4925.8966799999998</v>
      </c>
      <c r="L11" s="42">
        <f t="shared" si="2"/>
        <v>4925.9000000000005</v>
      </c>
      <c r="M11" s="42">
        <f t="shared" si="2"/>
        <v>9871.0611200000003</v>
      </c>
      <c r="N11" s="42">
        <f t="shared" si="2"/>
        <v>0</v>
      </c>
      <c r="O11" s="42">
        <f>O17+O23</f>
        <v>18941.393229999998</v>
      </c>
      <c r="P11" s="42">
        <f t="shared" si="2"/>
        <v>0</v>
      </c>
      <c r="Q11" s="42">
        <f t="shared" si="2"/>
        <v>3493.7811099999999</v>
      </c>
      <c r="R11" s="42">
        <f t="shared" si="2"/>
        <v>0</v>
      </c>
      <c r="S11" s="42">
        <f t="shared" si="2"/>
        <v>3675.91111</v>
      </c>
      <c r="T11" s="42">
        <f t="shared" si="2"/>
        <v>0</v>
      </c>
      <c r="U11" s="42">
        <f t="shared" si="2"/>
        <v>2175.9136600000002</v>
      </c>
      <c r="V11" s="42">
        <v>0</v>
      </c>
    </row>
    <row r="12" spans="1:247" ht="51" customHeight="1" x14ac:dyDescent="0.2">
      <c r="A12" s="127"/>
      <c r="B12" s="107"/>
      <c r="C12" s="105"/>
      <c r="D12" s="21" t="s">
        <v>13</v>
      </c>
      <c r="E12" s="41">
        <f>E18+E24</f>
        <v>0</v>
      </c>
      <c r="F12" s="41">
        <f>H12+J12+L12</f>
        <v>0</v>
      </c>
      <c r="G12" s="42">
        <f t="shared" si="2"/>
        <v>0</v>
      </c>
      <c r="H12" s="42">
        <v>0</v>
      </c>
      <c r="I12" s="42">
        <f t="shared" si="2"/>
        <v>0</v>
      </c>
      <c r="J12" s="42">
        <v>0</v>
      </c>
      <c r="K12" s="42">
        <f>K18+K24</f>
        <v>0</v>
      </c>
      <c r="L12" s="42">
        <f t="shared" si="2"/>
        <v>0</v>
      </c>
      <c r="M12" s="42">
        <f t="shared" si="2"/>
        <v>0</v>
      </c>
      <c r="N12" s="42">
        <f t="shared" si="2"/>
        <v>0</v>
      </c>
      <c r="O12" s="42">
        <f>O18+O24</f>
        <v>0</v>
      </c>
      <c r="P12" s="42">
        <f t="shared" si="2"/>
        <v>0</v>
      </c>
      <c r="Q12" s="42">
        <f t="shared" si="2"/>
        <v>0</v>
      </c>
      <c r="R12" s="42">
        <f t="shared" si="2"/>
        <v>0</v>
      </c>
      <c r="S12" s="42">
        <f t="shared" si="2"/>
        <v>0</v>
      </c>
      <c r="T12" s="42">
        <f t="shared" si="2"/>
        <v>0</v>
      </c>
      <c r="U12" s="42">
        <f t="shared" si="2"/>
        <v>0</v>
      </c>
      <c r="V12" s="42">
        <f t="shared" si="2"/>
        <v>0</v>
      </c>
    </row>
    <row r="13" spans="1:247" ht="24" customHeight="1" x14ac:dyDescent="0.2">
      <c r="A13" s="127"/>
      <c r="B13" s="107" t="s">
        <v>93</v>
      </c>
      <c r="C13" s="105"/>
      <c r="D13" s="67" t="str">
        <f t="shared" ref="D13:D18" si="3">D7</f>
        <v xml:space="preserve">Всего </v>
      </c>
      <c r="E13" s="68">
        <f>E15+E16+E17+E18</f>
        <v>445830.69816999993</v>
      </c>
      <c r="F13" s="68">
        <f>F15+F16+F17+F18</f>
        <v>258058.46282000002</v>
      </c>
      <c r="G13" s="68">
        <f t="shared" ref="G13:V13" si="4">G15+G16+G17+G18</f>
        <v>46539.493739999998</v>
      </c>
      <c r="H13" s="68">
        <f t="shared" si="4"/>
        <v>46539.493739999998</v>
      </c>
      <c r="I13" s="68">
        <f t="shared" si="4"/>
        <v>39920.109080000002</v>
      </c>
      <c r="J13" s="68">
        <f t="shared" si="4"/>
        <v>39920.109080000002</v>
      </c>
      <c r="K13" s="68">
        <f>K15+K16+K17+K18</f>
        <v>171598.86559</v>
      </c>
      <c r="L13" s="68">
        <f>L15+L16+L17+L18</f>
        <v>171598.86</v>
      </c>
      <c r="M13" s="68">
        <f>M15+M16+M17+M18</f>
        <v>49004.624859999996</v>
      </c>
      <c r="N13" s="68">
        <f>N15+N16+N17+N18</f>
        <v>0</v>
      </c>
      <c r="O13" s="68">
        <f>O15+O16+O17+O18</f>
        <v>96158.96342</v>
      </c>
      <c r="P13" s="68">
        <f t="shared" si="4"/>
        <v>0</v>
      </c>
      <c r="Q13" s="68">
        <f t="shared" si="4"/>
        <v>2500</v>
      </c>
      <c r="R13" s="68">
        <f t="shared" si="4"/>
        <v>0</v>
      </c>
      <c r="S13" s="68">
        <f t="shared" si="4"/>
        <v>2682.13</v>
      </c>
      <c r="T13" s="68">
        <f t="shared" si="4"/>
        <v>0</v>
      </c>
      <c r="U13" s="68">
        <f t="shared" si="4"/>
        <v>37426.511480000001</v>
      </c>
      <c r="V13" s="68">
        <f t="shared" si="4"/>
        <v>0</v>
      </c>
    </row>
    <row r="14" spans="1:247" ht="24" customHeight="1" x14ac:dyDescent="0.2">
      <c r="A14" s="127"/>
      <c r="B14" s="107"/>
      <c r="C14" s="105"/>
      <c r="D14" s="21" t="str">
        <f t="shared" si="3"/>
        <v>в том числе:</v>
      </c>
      <c r="E14" s="41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47" ht="24" customHeight="1" x14ac:dyDescent="0.2">
      <c r="A15" s="127"/>
      <c r="B15" s="107"/>
      <c r="C15" s="105"/>
      <c r="D15" s="21" t="str">
        <f t="shared" si="3"/>
        <v xml:space="preserve">  федеральный бюджет</v>
      </c>
      <c r="E15" s="41">
        <f>G15+I15+K15+M15+O15+Q15+S15+U15</f>
        <v>375471.18822999997</v>
      </c>
      <c r="F15" s="41">
        <f>H15+J15+L15</f>
        <v>230900.96201000002</v>
      </c>
      <c r="G15" s="42">
        <v>37736.248820000001</v>
      </c>
      <c r="H15" s="42">
        <v>37736.248820000001</v>
      </c>
      <c r="I15" s="42">
        <v>32668.083190000001</v>
      </c>
      <c r="J15" s="42">
        <v>32668.083190000001</v>
      </c>
      <c r="K15" s="42">
        <v>160496.6311</v>
      </c>
      <c r="L15" s="42">
        <v>160496.63</v>
      </c>
      <c r="M15" s="42">
        <v>31928.49195</v>
      </c>
      <c r="N15" s="42"/>
      <c r="O15" s="42">
        <v>77122.241819999996</v>
      </c>
      <c r="P15" s="42"/>
      <c r="Q15" s="42">
        <v>0</v>
      </c>
      <c r="R15" s="42"/>
      <c r="S15" s="42">
        <v>0</v>
      </c>
      <c r="T15" s="42">
        <v>0</v>
      </c>
      <c r="U15" s="42">
        <v>35519.491349999997</v>
      </c>
      <c r="V15" s="42">
        <v>0</v>
      </c>
    </row>
    <row r="16" spans="1:247" ht="24" customHeight="1" x14ac:dyDescent="0.2">
      <c r="A16" s="127"/>
      <c r="B16" s="107"/>
      <c r="C16" s="105"/>
      <c r="D16" s="21" t="str">
        <f t="shared" si="3"/>
        <v xml:space="preserve"> краевой бюджет</v>
      </c>
      <c r="E16" s="41">
        <f>G16+I16+K16+M16+O16+Q16+S16+U16</f>
        <v>21196.34215</v>
      </c>
      <c r="F16" s="41">
        <f>H16+J16+L16</f>
        <v>11761.28319</v>
      </c>
      <c r="G16" s="42">
        <v>1396.1275900000001</v>
      </c>
      <c r="H16" s="42">
        <v>1396.1275900000001</v>
      </c>
      <c r="I16" s="42">
        <v>3666.6956</v>
      </c>
      <c r="J16" s="42">
        <v>3666.6956</v>
      </c>
      <c r="K16" s="42">
        <v>6698.4638999999997</v>
      </c>
      <c r="L16" s="42">
        <v>6698.46</v>
      </c>
      <c r="M16" s="42">
        <v>7651.6018800000002</v>
      </c>
      <c r="N16" s="42"/>
      <c r="O16" s="42">
        <v>1058.5655999999999</v>
      </c>
      <c r="P16" s="42"/>
      <c r="Q16" s="42">
        <v>0</v>
      </c>
      <c r="R16" s="42"/>
      <c r="S16" s="42">
        <v>0</v>
      </c>
      <c r="T16" s="42"/>
      <c r="U16" s="42">
        <v>724.88757999999996</v>
      </c>
      <c r="V16" s="42"/>
    </row>
    <row r="17" spans="1:22" ht="24" customHeight="1" x14ac:dyDescent="0.2">
      <c r="A17" s="127"/>
      <c r="B17" s="107"/>
      <c r="C17" s="105"/>
      <c r="D17" s="21" t="str">
        <f t="shared" si="3"/>
        <v xml:space="preserve"> местный бюджет</v>
      </c>
      <c r="E17" s="41">
        <f>G17+I17+K17+M17+O17+Q17+S17+U17</f>
        <v>49163.167789999992</v>
      </c>
      <c r="F17" s="41">
        <f>H17+J17+L17</f>
        <v>15396.217619999999</v>
      </c>
      <c r="G17" s="42">
        <v>7407.11733</v>
      </c>
      <c r="H17" s="42">
        <v>7407.11733</v>
      </c>
      <c r="I17" s="42">
        <v>3585.3302899999999</v>
      </c>
      <c r="J17" s="42">
        <v>3585.3302899999999</v>
      </c>
      <c r="K17" s="42">
        <v>4403.7705900000001</v>
      </c>
      <c r="L17" s="42">
        <v>4403.7700000000004</v>
      </c>
      <c r="M17" s="42">
        <v>9424.5310300000001</v>
      </c>
      <c r="N17" s="42"/>
      <c r="O17" s="42">
        <v>17978.155999999999</v>
      </c>
      <c r="P17" s="42"/>
      <c r="Q17" s="42">
        <v>2500</v>
      </c>
      <c r="R17" s="42"/>
      <c r="S17" s="42">
        <v>2682.13</v>
      </c>
      <c r="T17" s="42"/>
      <c r="U17" s="42">
        <v>1182.13255</v>
      </c>
      <c r="V17" s="42"/>
    </row>
    <row r="18" spans="1:22" ht="24" customHeight="1" x14ac:dyDescent="0.2">
      <c r="A18" s="127"/>
      <c r="B18" s="107"/>
      <c r="C18" s="105"/>
      <c r="D18" s="21" t="str">
        <f t="shared" si="3"/>
        <v xml:space="preserve"> внебюджетные источники</v>
      </c>
      <c r="E18" s="41">
        <f>G18+I18+K18</f>
        <v>0</v>
      </c>
      <c r="F18" s="41">
        <f>H18+J18+L18</f>
        <v>0</v>
      </c>
      <c r="G18" s="42">
        <v>0</v>
      </c>
      <c r="H18" s="42">
        <v>0</v>
      </c>
      <c r="I18" s="42">
        <f>G18</f>
        <v>0</v>
      </c>
      <c r="J18" s="42">
        <v>0</v>
      </c>
      <c r="K18" s="42">
        <f>G18</f>
        <v>0</v>
      </c>
      <c r="L18" s="42">
        <v>0</v>
      </c>
      <c r="M18" s="42">
        <f>K18</f>
        <v>0</v>
      </c>
      <c r="N18" s="42"/>
      <c r="O18" s="42">
        <f>K18</f>
        <v>0</v>
      </c>
      <c r="P18" s="42"/>
      <c r="Q18" s="42">
        <v>0</v>
      </c>
      <c r="R18" s="42"/>
      <c r="S18" s="42"/>
      <c r="T18" s="42"/>
      <c r="U18" s="42"/>
      <c r="V18" s="42"/>
    </row>
    <row r="19" spans="1:22" ht="24" customHeight="1" x14ac:dyDescent="0.2">
      <c r="A19" s="127"/>
      <c r="B19" s="107" t="s">
        <v>94</v>
      </c>
      <c r="C19" s="105"/>
      <c r="D19" s="64" t="str">
        <f t="shared" ref="D19:D24" si="5">D7</f>
        <v xml:space="preserve">Всего </v>
      </c>
      <c r="E19" s="65">
        <f>E21+E22+E23+E24</f>
        <v>215652.33263000002</v>
      </c>
      <c r="F19" s="68">
        <f t="shared" ref="F19:V19" si="6">F21+F22+F23+F24</f>
        <v>72229.741710000002</v>
      </c>
      <c r="G19" s="68">
        <f t="shared" si="6"/>
        <v>35419.952839999998</v>
      </c>
      <c r="H19" s="68">
        <f t="shared" si="6"/>
        <v>35419.952839999998</v>
      </c>
      <c r="I19" s="68">
        <f t="shared" si="6"/>
        <v>19420.578880000001</v>
      </c>
      <c r="J19" s="68">
        <f t="shared" si="6"/>
        <v>19405.578870000001</v>
      </c>
      <c r="K19" s="68">
        <f t="shared" si="6"/>
        <v>17404.20291</v>
      </c>
      <c r="L19" s="68">
        <f t="shared" si="6"/>
        <v>17404.210000000003</v>
      </c>
      <c r="M19" s="68">
        <f t="shared" si="6"/>
        <v>14884.33633</v>
      </c>
      <c r="N19" s="68">
        <f t="shared" si="6"/>
        <v>0</v>
      </c>
      <c r="O19" s="68">
        <f t="shared" si="6"/>
        <v>32107.907599999999</v>
      </c>
      <c r="P19" s="68">
        <f t="shared" si="6"/>
        <v>0</v>
      </c>
      <c r="Q19" s="68">
        <f t="shared" si="6"/>
        <v>32138.451109999998</v>
      </c>
      <c r="R19" s="68">
        <f t="shared" si="6"/>
        <v>0</v>
      </c>
      <c r="S19" s="68">
        <f t="shared" si="6"/>
        <v>32138.45148</v>
      </c>
      <c r="T19" s="68">
        <f t="shared" si="6"/>
        <v>0</v>
      </c>
      <c r="U19" s="68">
        <f t="shared" si="6"/>
        <v>32138.45148</v>
      </c>
      <c r="V19" s="68">
        <f t="shared" si="6"/>
        <v>993.78111000000001</v>
      </c>
    </row>
    <row r="20" spans="1:22" ht="24" customHeight="1" x14ac:dyDescent="0.2">
      <c r="A20" s="127"/>
      <c r="B20" s="107"/>
      <c r="C20" s="105"/>
      <c r="D20" s="21" t="str">
        <f t="shared" si="5"/>
        <v>в том числе:</v>
      </c>
      <c r="E20" s="41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24" customHeight="1" x14ac:dyDescent="0.2">
      <c r="A21" s="127"/>
      <c r="B21" s="107"/>
      <c r="C21" s="105"/>
      <c r="D21" s="21" t="str">
        <f t="shared" si="5"/>
        <v xml:space="preserve">  федеральный бюджет</v>
      </c>
      <c r="E21" s="41">
        <f>G21+I21+K21+M21+O21</f>
        <v>0</v>
      </c>
      <c r="F21" s="41">
        <f>+H21+J21+L21</f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/>
      <c r="O21" s="42">
        <v>0</v>
      </c>
      <c r="P21" s="42"/>
      <c r="Q21" s="42"/>
      <c r="R21" s="42"/>
      <c r="S21" s="42"/>
      <c r="T21" s="42"/>
      <c r="U21" s="42"/>
      <c r="V21" s="42"/>
    </row>
    <row r="22" spans="1:22" ht="24" customHeight="1" x14ac:dyDescent="0.2">
      <c r="A22" s="127"/>
      <c r="B22" s="107"/>
      <c r="C22" s="105"/>
      <c r="D22" s="21" t="str">
        <f t="shared" si="5"/>
        <v xml:space="preserve"> краевой бюджет</v>
      </c>
      <c r="E22" s="41">
        <f>G22+I22+K22+M22+O22+Q22+S22+U22</f>
        <v>209154.63296000002</v>
      </c>
      <c r="F22" s="41">
        <f>+H22+J22+L22</f>
        <v>70123.148780000003</v>
      </c>
      <c r="G22" s="42">
        <v>34357.354249999997</v>
      </c>
      <c r="H22" s="42">
        <v>34357.354249999997</v>
      </c>
      <c r="I22" s="42">
        <v>18898.714540000001</v>
      </c>
      <c r="J22" s="42">
        <v>18883.714530000001</v>
      </c>
      <c r="K22" s="42">
        <v>16882.076819999998</v>
      </c>
      <c r="L22" s="42">
        <v>16882.080000000002</v>
      </c>
      <c r="M22" s="42">
        <v>14437.80624</v>
      </c>
      <c r="N22" s="42"/>
      <c r="O22" s="42">
        <v>31144.67037</v>
      </c>
      <c r="P22" s="42">
        <v>0</v>
      </c>
      <c r="Q22" s="42">
        <v>31144.67</v>
      </c>
      <c r="R22" s="42">
        <v>0</v>
      </c>
      <c r="S22" s="42">
        <v>31144.67037</v>
      </c>
      <c r="T22" s="42">
        <v>0</v>
      </c>
      <c r="U22" s="42">
        <v>31144.67037</v>
      </c>
      <c r="V22" s="42">
        <v>0</v>
      </c>
    </row>
    <row r="23" spans="1:22" ht="24" customHeight="1" x14ac:dyDescent="0.2">
      <c r="A23" s="127"/>
      <c r="B23" s="107"/>
      <c r="C23" s="105"/>
      <c r="D23" s="21" t="str">
        <f t="shared" si="5"/>
        <v xml:space="preserve"> местный бюджет</v>
      </c>
      <c r="E23" s="41">
        <f>G23+I23+K23+M23+O23+Q23+S23+V23</f>
        <v>6497.69967</v>
      </c>
      <c r="F23" s="41">
        <f>+H23+J23+L23</f>
        <v>2106.5929300000003</v>
      </c>
      <c r="G23" s="42">
        <v>1062.5985900000001</v>
      </c>
      <c r="H23" s="42">
        <v>1062.5985900000001</v>
      </c>
      <c r="I23" s="42">
        <v>521.86433999999997</v>
      </c>
      <c r="J23" s="42">
        <v>521.86433999999997</v>
      </c>
      <c r="K23" s="42">
        <v>522.12608999999998</v>
      </c>
      <c r="L23" s="42">
        <v>522.13</v>
      </c>
      <c r="M23" s="42">
        <v>446.53008999999997</v>
      </c>
      <c r="N23" s="42"/>
      <c r="O23" s="42">
        <v>963.23722999999995</v>
      </c>
      <c r="P23" s="42">
        <v>0</v>
      </c>
      <c r="Q23" s="42">
        <v>993.78111000000001</v>
      </c>
      <c r="R23" s="42">
        <v>0</v>
      </c>
      <c r="S23" s="42">
        <v>993.78111000000001</v>
      </c>
      <c r="T23" s="42">
        <v>0</v>
      </c>
      <c r="U23" s="42">
        <v>993.78111000000001</v>
      </c>
      <c r="V23" s="42">
        <v>993.78111000000001</v>
      </c>
    </row>
    <row r="24" spans="1:22" ht="409.6" customHeight="1" x14ac:dyDescent="0.2">
      <c r="A24" s="128"/>
      <c r="B24" s="107"/>
      <c r="C24" s="106"/>
      <c r="D24" s="21" t="str">
        <f t="shared" si="5"/>
        <v xml:space="preserve"> внебюджетные источники</v>
      </c>
      <c r="E24" s="41">
        <f>G24+I24+K24+M24+O24</f>
        <v>0</v>
      </c>
      <c r="F24" s="41">
        <f>+H24+J24+L24</f>
        <v>0</v>
      </c>
      <c r="G24" s="42">
        <v>0</v>
      </c>
      <c r="H24" s="42">
        <v>0</v>
      </c>
      <c r="I24" s="42">
        <f>F24</f>
        <v>0</v>
      </c>
      <c r="J24" s="42">
        <v>0</v>
      </c>
      <c r="K24" s="42">
        <f>F24</f>
        <v>0</v>
      </c>
      <c r="L24" s="42"/>
      <c r="M24" s="42">
        <f>F24</f>
        <v>0</v>
      </c>
      <c r="N24" s="42"/>
      <c r="O24" s="42">
        <f>F24</f>
        <v>0</v>
      </c>
      <c r="P24" s="42"/>
      <c r="Q24" s="42"/>
      <c r="R24" s="42"/>
      <c r="S24" s="42"/>
      <c r="T24" s="42"/>
      <c r="U24" s="42"/>
      <c r="V24" s="42"/>
    </row>
    <row r="25" spans="1:22" ht="45.75" customHeight="1" x14ac:dyDescent="0.2">
      <c r="A25" s="127" t="s">
        <v>45</v>
      </c>
      <c r="B25" s="101" t="s">
        <v>95</v>
      </c>
      <c r="C25" s="101" t="s">
        <v>71</v>
      </c>
      <c r="D25" s="61" t="s">
        <v>8</v>
      </c>
      <c r="E25" s="41">
        <f>G25+I25+K25+M25+O25+Q25+S25+U25</f>
        <v>86413.667390000002</v>
      </c>
      <c r="F25" s="41">
        <f t="shared" ref="F25:V25" si="7">F27+F28+F29+F30</f>
        <v>92749.679810000001</v>
      </c>
      <c r="G25" s="41">
        <f t="shared" si="7"/>
        <v>55623.315090000004</v>
      </c>
      <c r="H25" s="41">
        <f t="shared" si="7"/>
        <v>49910.210279999999</v>
      </c>
      <c r="I25" s="41">
        <f t="shared" si="7"/>
        <v>29117.529190000001</v>
      </c>
      <c r="J25" s="41">
        <f t="shared" si="7"/>
        <v>23362.839529999997</v>
      </c>
      <c r="K25" s="41">
        <f t="shared" si="7"/>
        <v>1672.82311</v>
      </c>
      <c r="L25" s="41">
        <f t="shared" si="7"/>
        <v>19476.63</v>
      </c>
      <c r="M25" s="41">
        <f t="shared" si="7"/>
        <v>0</v>
      </c>
      <c r="N25" s="41">
        <f t="shared" si="7"/>
        <v>0</v>
      </c>
      <c r="O25" s="41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1">
        <f t="shared" si="7"/>
        <v>0</v>
      </c>
      <c r="T25" s="41">
        <f t="shared" si="7"/>
        <v>0</v>
      </c>
      <c r="U25" s="41">
        <f t="shared" si="7"/>
        <v>0</v>
      </c>
      <c r="V25" s="41">
        <f t="shared" si="7"/>
        <v>0</v>
      </c>
    </row>
    <row r="26" spans="1:22" ht="25.5" customHeight="1" x14ac:dyDescent="0.2">
      <c r="A26" s="127"/>
      <c r="B26" s="102"/>
      <c r="C26" s="102"/>
      <c r="D26" s="17" t="s">
        <v>5</v>
      </c>
      <c r="E26" s="41"/>
      <c r="F26" s="41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ht="45.75" customHeight="1" x14ac:dyDescent="0.2">
      <c r="A27" s="127"/>
      <c r="B27" s="102"/>
      <c r="C27" s="102"/>
      <c r="D27" s="18" t="s">
        <v>10</v>
      </c>
      <c r="E27" s="41">
        <f t="shared" ref="E27:F30" si="8">SUM(G27+I27+K27+M27+O27)</f>
        <v>61557.997710000003</v>
      </c>
      <c r="F27" s="41">
        <f t="shared" si="8"/>
        <v>52976.169739999998</v>
      </c>
      <c r="G27" s="42">
        <v>37982.925150000003</v>
      </c>
      <c r="H27" s="42">
        <v>32351.75028</v>
      </c>
      <c r="I27" s="42">
        <v>23575.072560000001</v>
      </c>
      <c r="J27" s="42">
        <v>18551.999459999999</v>
      </c>
      <c r="K27" s="42">
        <v>0</v>
      </c>
      <c r="L27" s="42">
        <v>2072.42</v>
      </c>
      <c r="M27" s="42">
        <v>0</v>
      </c>
      <c r="N27" s="42"/>
      <c r="O27" s="42">
        <v>0</v>
      </c>
      <c r="P27" s="42"/>
      <c r="Q27" s="42"/>
      <c r="R27" s="42"/>
      <c r="S27" s="42"/>
      <c r="T27" s="42"/>
      <c r="U27" s="42"/>
      <c r="V27" s="42"/>
    </row>
    <row r="28" spans="1:22" ht="30.75" customHeight="1" x14ac:dyDescent="0.2">
      <c r="A28" s="127"/>
      <c r="B28" s="102"/>
      <c r="C28" s="102"/>
      <c r="D28" s="19" t="s">
        <v>11</v>
      </c>
      <c r="E28" s="41">
        <f t="shared" si="8"/>
        <v>16973.146220000002</v>
      </c>
      <c r="F28" s="41">
        <f t="shared" si="8"/>
        <v>31720.199080000002</v>
      </c>
      <c r="G28" s="42">
        <v>11764.074210000001</v>
      </c>
      <c r="H28" s="42">
        <v>11423.044599999999</v>
      </c>
      <c r="I28" s="42">
        <v>4141.9907899999998</v>
      </c>
      <c r="J28" s="42">
        <v>3415.0744800000002</v>
      </c>
      <c r="K28" s="42">
        <v>1067.08122</v>
      </c>
      <c r="L28" s="42">
        <v>16882.080000000002</v>
      </c>
      <c r="M28" s="42">
        <v>0</v>
      </c>
      <c r="N28" s="42"/>
      <c r="O28" s="42">
        <v>0</v>
      </c>
      <c r="P28" s="42"/>
      <c r="Q28" s="42"/>
      <c r="R28" s="42"/>
      <c r="S28" s="42"/>
      <c r="T28" s="42"/>
      <c r="U28" s="42"/>
      <c r="V28" s="42"/>
    </row>
    <row r="29" spans="1:22" ht="27" customHeight="1" x14ac:dyDescent="0.2">
      <c r="A29" s="127"/>
      <c r="B29" s="102"/>
      <c r="C29" s="102"/>
      <c r="D29" s="20" t="s">
        <v>12</v>
      </c>
      <c r="E29" s="41">
        <f t="shared" si="8"/>
        <v>7882.5234600000003</v>
      </c>
      <c r="F29" s="41">
        <f t="shared" si="8"/>
        <v>8053.3109899999999</v>
      </c>
      <c r="G29" s="42">
        <v>5876.3157300000003</v>
      </c>
      <c r="H29" s="42">
        <v>6135.4153999999999</v>
      </c>
      <c r="I29" s="42">
        <v>1400.4658400000001</v>
      </c>
      <c r="J29" s="42">
        <v>1395.76559</v>
      </c>
      <c r="K29" s="42">
        <v>605.74189000000001</v>
      </c>
      <c r="L29" s="42">
        <v>522.13</v>
      </c>
      <c r="M29" s="42">
        <v>0</v>
      </c>
      <c r="N29" s="45"/>
      <c r="O29" s="42">
        <v>0</v>
      </c>
      <c r="P29" s="45"/>
      <c r="Q29" s="45"/>
      <c r="R29" s="45"/>
      <c r="S29" s="45"/>
      <c r="T29" s="45"/>
      <c r="U29" s="45"/>
      <c r="V29" s="45"/>
    </row>
    <row r="30" spans="1:22" ht="45.75" customHeight="1" x14ac:dyDescent="0.2">
      <c r="A30" s="127"/>
      <c r="B30" s="103"/>
      <c r="C30" s="103"/>
      <c r="D30" s="21" t="s">
        <v>13</v>
      </c>
      <c r="E30" s="41">
        <f t="shared" si="8"/>
        <v>0</v>
      </c>
      <c r="F30" s="41">
        <f t="shared" si="8"/>
        <v>0</v>
      </c>
      <c r="G30" s="45">
        <v>0</v>
      </c>
      <c r="H30" s="45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/>
      <c r="O30" s="42">
        <v>0</v>
      </c>
      <c r="P30" s="42"/>
      <c r="Q30" s="42"/>
      <c r="R30" s="42"/>
      <c r="S30" s="42"/>
      <c r="T30" s="42"/>
      <c r="U30" s="42"/>
      <c r="V30" s="42"/>
    </row>
    <row r="31" spans="1:22" ht="35.25" customHeight="1" x14ac:dyDescent="0.3">
      <c r="A31" s="31" t="s">
        <v>74</v>
      </c>
      <c r="B31" s="101" t="s">
        <v>65</v>
      </c>
      <c r="C31" s="101" t="s">
        <v>82</v>
      </c>
      <c r="D31" s="23" t="s">
        <v>8</v>
      </c>
      <c r="E31" s="41">
        <f>G31+I31+K31+M31+O31+Q31+S31+U31</f>
        <v>10482.70837</v>
      </c>
      <c r="F31" s="41">
        <f t="shared" ref="F31:L31" si="9">F33+F34+F35+F36</f>
        <v>2532.9449500000001</v>
      </c>
      <c r="G31" s="46">
        <f t="shared" si="9"/>
        <v>836.95600000000002</v>
      </c>
      <c r="H31" s="46">
        <f t="shared" si="9"/>
        <v>836.94600000000003</v>
      </c>
      <c r="I31" s="46">
        <f t="shared" si="9"/>
        <v>846</v>
      </c>
      <c r="J31" s="46">
        <f t="shared" si="9"/>
        <v>845.99895000000004</v>
      </c>
      <c r="K31" s="46">
        <f t="shared" si="9"/>
        <v>850</v>
      </c>
      <c r="L31" s="46">
        <f t="shared" si="9"/>
        <v>850</v>
      </c>
      <c r="M31" s="46">
        <f>M33+M34+M35+M36</f>
        <v>2389.7523700000002</v>
      </c>
      <c r="N31" s="46"/>
      <c r="O31" s="46">
        <f>O33+O34+O35+O36</f>
        <v>1555</v>
      </c>
      <c r="P31" s="46">
        <f t="shared" ref="P31:V31" si="10">P33+P34+P35+P36</f>
        <v>0</v>
      </c>
      <c r="Q31" s="46">
        <f t="shared" si="10"/>
        <v>680</v>
      </c>
      <c r="R31" s="46">
        <f t="shared" si="10"/>
        <v>0</v>
      </c>
      <c r="S31" s="46">
        <f t="shared" si="10"/>
        <v>1635</v>
      </c>
      <c r="T31" s="46">
        <f t="shared" si="10"/>
        <v>0</v>
      </c>
      <c r="U31" s="46">
        <f t="shared" si="10"/>
        <v>1690</v>
      </c>
      <c r="V31" s="46">
        <f t="shared" si="10"/>
        <v>0</v>
      </c>
    </row>
    <row r="32" spans="1:22" ht="27.75" customHeight="1" x14ac:dyDescent="0.25">
      <c r="A32" s="32"/>
      <c r="B32" s="102"/>
      <c r="C32" s="102"/>
      <c r="D32" s="17" t="s">
        <v>5</v>
      </c>
      <c r="E32" s="41"/>
      <c r="F32" s="41"/>
      <c r="G32" s="45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</row>
    <row r="33" spans="1:22" ht="48" customHeight="1" x14ac:dyDescent="0.25">
      <c r="A33" s="32"/>
      <c r="B33" s="102"/>
      <c r="C33" s="102"/>
      <c r="D33" s="18" t="s">
        <v>10</v>
      </c>
      <c r="E33" s="41">
        <f t="shared" ref="E33:F33" si="11">G33+I33+K33+M33+O33+Q33+S33+U33</f>
        <v>0</v>
      </c>
      <c r="F33" s="41">
        <f t="shared" si="11"/>
        <v>0</v>
      </c>
      <c r="G33" s="42">
        <v>0</v>
      </c>
      <c r="H33" s="42">
        <v>0</v>
      </c>
      <c r="I33" s="42">
        <v>0</v>
      </c>
      <c r="J33" s="42">
        <v>0</v>
      </c>
      <c r="K33" s="43">
        <v>0</v>
      </c>
      <c r="L33" s="42">
        <v>0</v>
      </c>
      <c r="M33" s="43">
        <v>0</v>
      </c>
      <c r="N33" s="42"/>
      <c r="O33" s="43">
        <v>0</v>
      </c>
      <c r="P33" s="42"/>
      <c r="Q33" s="42">
        <v>0</v>
      </c>
      <c r="R33" s="42"/>
      <c r="S33" s="42">
        <v>0</v>
      </c>
      <c r="T33" s="42"/>
      <c r="U33" s="42">
        <v>0</v>
      </c>
      <c r="V33" s="42"/>
    </row>
    <row r="34" spans="1:22" ht="27" customHeight="1" x14ac:dyDescent="0.25">
      <c r="A34" s="32"/>
      <c r="B34" s="102"/>
      <c r="C34" s="102"/>
      <c r="D34" s="19" t="s">
        <v>11</v>
      </c>
      <c r="E34" s="41">
        <f t="shared" ref="E34:E36" si="12">G34+I34+K34+M34+O34+Q34+S34+U34</f>
        <v>509.75236999999998</v>
      </c>
      <c r="F34" s="41">
        <f t="shared" ref="F34:F36" si="13">H34+J34+L34+N34+P34+R34+T34+V34</f>
        <v>0</v>
      </c>
      <c r="G34" s="42">
        <v>0</v>
      </c>
      <c r="H34" s="42">
        <v>0</v>
      </c>
      <c r="I34" s="42">
        <v>0</v>
      </c>
      <c r="J34" s="42">
        <v>0</v>
      </c>
      <c r="K34" s="43">
        <v>0</v>
      </c>
      <c r="L34" s="42">
        <v>0</v>
      </c>
      <c r="M34" s="43">
        <v>509.75236999999998</v>
      </c>
      <c r="N34" s="42"/>
      <c r="O34" s="43">
        <v>0</v>
      </c>
      <c r="P34" s="42"/>
      <c r="Q34" s="42">
        <v>0</v>
      </c>
      <c r="R34" s="42"/>
      <c r="S34" s="42">
        <v>0</v>
      </c>
      <c r="T34" s="42"/>
      <c r="U34" s="42">
        <v>0</v>
      </c>
      <c r="V34" s="42"/>
    </row>
    <row r="35" spans="1:22" ht="28.5" customHeight="1" x14ac:dyDescent="0.25">
      <c r="A35" s="32"/>
      <c r="B35" s="102"/>
      <c r="C35" s="102"/>
      <c r="D35" s="20" t="s">
        <v>12</v>
      </c>
      <c r="E35" s="41">
        <f t="shared" si="12"/>
        <v>9972.9560000000001</v>
      </c>
      <c r="F35" s="41">
        <f t="shared" si="13"/>
        <v>2532.9449500000001</v>
      </c>
      <c r="G35" s="42">
        <v>836.95600000000002</v>
      </c>
      <c r="H35" s="42">
        <v>836.94600000000003</v>
      </c>
      <c r="I35" s="42">
        <v>846</v>
      </c>
      <c r="J35" s="42">
        <v>845.99895000000004</v>
      </c>
      <c r="K35" s="43">
        <v>850</v>
      </c>
      <c r="L35" s="42">
        <v>850</v>
      </c>
      <c r="M35" s="43">
        <v>1880</v>
      </c>
      <c r="N35" s="42"/>
      <c r="O35" s="43">
        <v>1555</v>
      </c>
      <c r="P35" s="42"/>
      <c r="Q35" s="42">
        <v>680</v>
      </c>
      <c r="R35" s="42"/>
      <c r="S35" s="42">
        <v>1635</v>
      </c>
      <c r="T35" s="42"/>
      <c r="U35" s="42">
        <v>1690</v>
      </c>
      <c r="V35" s="42"/>
    </row>
    <row r="36" spans="1:22" ht="238.5" customHeight="1" x14ac:dyDescent="0.25">
      <c r="A36" s="33"/>
      <c r="B36" s="102"/>
      <c r="C36" s="103"/>
      <c r="D36" s="21" t="s">
        <v>13</v>
      </c>
      <c r="E36" s="41">
        <f t="shared" si="12"/>
        <v>0</v>
      </c>
      <c r="F36" s="41">
        <f t="shared" si="13"/>
        <v>0</v>
      </c>
      <c r="G36" s="45">
        <v>0</v>
      </c>
      <c r="H36" s="42">
        <v>0</v>
      </c>
      <c r="I36" s="42">
        <v>0</v>
      </c>
      <c r="J36" s="42">
        <v>0</v>
      </c>
      <c r="K36" s="43">
        <v>0</v>
      </c>
      <c r="L36" s="42">
        <v>0</v>
      </c>
      <c r="M36" s="43">
        <v>0</v>
      </c>
      <c r="N36" s="42"/>
      <c r="O36" s="43">
        <v>0</v>
      </c>
      <c r="P36" s="42"/>
      <c r="Q36" s="42">
        <v>0</v>
      </c>
      <c r="R36" s="42"/>
      <c r="S36" s="42">
        <v>0</v>
      </c>
      <c r="T36" s="42"/>
      <c r="U36" s="42">
        <v>0</v>
      </c>
      <c r="V36" s="42"/>
    </row>
    <row r="37" spans="1:22" ht="30.75" customHeight="1" x14ac:dyDescent="0.3">
      <c r="A37" s="24" t="s">
        <v>46</v>
      </c>
      <c r="B37" s="101" t="s">
        <v>97</v>
      </c>
      <c r="C37" s="101" t="s">
        <v>81</v>
      </c>
      <c r="D37" s="23" t="s">
        <v>8</v>
      </c>
      <c r="E37" s="41">
        <f>G37+I37+K37+M37+O37+Q37+S37+U37</f>
        <v>364664.92599999998</v>
      </c>
      <c r="F37" s="41">
        <f>F39+F40+F41+F42</f>
        <v>184178.80278</v>
      </c>
      <c r="G37" s="41">
        <f t="shared" ref="G37:V37" si="14">G39+G40+G41+G42</f>
        <v>86738.320999999996</v>
      </c>
      <c r="H37" s="41">
        <f t="shared" si="14"/>
        <v>86344.109529999987</v>
      </c>
      <c r="I37" s="41">
        <f t="shared" si="14"/>
        <v>41207.413</v>
      </c>
      <c r="J37" s="41">
        <f t="shared" si="14"/>
        <v>40749.063249999999</v>
      </c>
      <c r="K37" s="41">
        <f t="shared" si="14"/>
        <v>58032.648000000001</v>
      </c>
      <c r="L37" s="41">
        <f t="shared" si="14"/>
        <v>57088.03</v>
      </c>
      <c r="M37" s="41">
        <f t="shared" si="14"/>
        <v>54827.627000000008</v>
      </c>
      <c r="N37" s="41">
        <f t="shared" si="14"/>
        <v>0</v>
      </c>
      <c r="O37" s="41">
        <f t="shared" si="14"/>
        <v>35252.837</v>
      </c>
      <c r="P37" s="41">
        <f t="shared" si="14"/>
        <v>0</v>
      </c>
      <c r="Q37" s="41">
        <f t="shared" si="14"/>
        <v>31952.600000000002</v>
      </c>
      <c r="R37" s="41">
        <f t="shared" si="14"/>
        <v>0</v>
      </c>
      <c r="S37" s="41">
        <f t="shared" si="14"/>
        <v>28326.739999999998</v>
      </c>
      <c r="T37" s="41">
        <f t="shared" si="14"/>
        <v>0</v>
      </c>
      <c r="U37" s="41">
        <f t="shared" si="14"/>
        <v>28326.739999999998</v>
      </c>
      <c r="V37" s="41">
        <f t="shared" si="14"/>
        <v>0</v>
      </c>
    </row>
    <row r="38" spans="1:22" ht="24" customHeight="1" x14ac:dyDescent="0.3">
      <c r="A38" s="24"/>
      <c r="B38" s="102"/>
      <c r="C38" s="102"/>
      <c r="D38" s="17" t="s">
        <v>5</v>
      </c>
      <c r="E38" s="41"/>
      <c r="F38" s="41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46.5" customHeight="1" x14ac:dyDescent="0.3">
      <c r="A39" s="24"/>
      <c r="B39" s="102"/>
      <c r="C39" s="102"/>
      <c r="D39" s="18" t="s">
        <v>10</v>
      </c>
      <c r="E39" s="41">
        <f>E45+E51+E57+E61</f>
        <v>17367.395</v>
      </c>
      <c r="F39" s="41">
        <f t="shared" ref="E39:F42" si="15">F45+F51+F57</f>
        <v>0</v>
      </c>
      <c r="G39" s="43">
        <f t="shared" ref="G39:J42" si="16">G45+G57+G51</f>
        <v>0</v>
      </c>
      <c r="H39" s="43">
        <v>0</v>
      </c>
      <c r="I39" s="43">
        <f t="shared" si="16"/>
        <v>0</v>
      </c>
      <c r="J39" s="43">
        <f t="shared" si="16"/>
        <v>0</v>
      </c>
      <c r="K39" s="47">
        <f t="shared" ref="K39:M40" si="17">K45+K57+K51</f>
        <v>0</v>
      </c>
      <c r="L39" s="47">
        <f t="shared" si="17"/>
        <v>0</v>
      </c>
      <c r="M39" s="47">
        <f t="shared" si="17"/>
        <v>0</v>
      </c>
      <c r="N39" s="47"/>
      <c r="O39" s="47">
        <f>O45+O57+O51</f>
        <v>0</v>
      </c>
      <c r="P39" s="47">
        <f t="shared" ref="P39:V39" si="18">P45+P57+P51</f>
        <v>0</v>
      </c>
      <c r="Q39" s="47">
        <f t="shared" si="18"/>
        <v>0</v>
      </c>
      <c r="R39" s="47">
        <f t="shared" si="18"/>
        <v>0</v>
      </c>
      <c r="S39" s="47">
        <f t="shared" si="18"/>
        <v>0</v>
      </c>
      <c r="T39" s="47">
        <f t="shared" si="18"/>
        <v>0</v>
      </c>
      <c r="U39" s="47">
        <f t="shared" si="18"/>
        <v>0</v>
      </c>
      <c r="V39" s="47">
        <f t="shared" si="18"/>
        <v>0</v>
      </c>
    </row>
    <row r="40" spans="1:22" ht="28.5" customHeight="1" x14ac:dyDescent="0.3">
      <c r="A40" s="24"/>
      <c r="B40" s="102"/>
      <c r="C40" s="102"/>
      <c r="D40" s="19" t="s">
        <v>11</v>
      </c>
      <c r="E40" s="41">
        <f t="shared" si="15"/>
        <v>48105.125999999997</v>
      </c>
      <c r="F40" s="41">
        <f t="shared" si="15"/>
        <v>46665.412499999999</v>
      </c>
      <c r="G40" s="43">
        <f t="shared" si="16"/>
        <v>46665.411999999997</v>
      </c>
      <c r="H40" s="43">
        <f t="shared" si="16"/>
        <v>46665.412499999999</v>
      </c>
      <c r="I40" s="43">
        <f t="shared" si="16"/>
        <v>0</v>
      </c>
      <c r="J40" s="43">
        <f t="shared" si="16"/>
        <v>0</v>
      </c>
      <c r="K40" s="43">
        <f t="shared" si="17"/>
        <v>719.85699999999997</v>
      </c>
      <c r="L40" s="43">
        <f t="shared" si="17"/>
        <v>0</v>
      </c>
      <c r="M40" s="47">
        <f t="shared" si="17"/>
        <v>719.85699999999997</v>
      </c>
      <c r="N40" s="47"/>
      <c r="O40" s="47">
        <f>O46+O58+O52</f>
        <v>0</v>
      </c>
      <c r="P40" s="47">
        <f t="shared" ref="P40:V40" si="19">P46+P58+P52</f>
        <v>0</v>
      </c>
      <c r="Q40" s="47">
        <f t="shared" si="19"/>
        <v>0</v>
      </c>
      <c r="R40" s="47">
        <f t="shared" si="19"/>
        <v>0</v>
      </c>
      <c r="S40" s="47">
        <f t="shared" si="19"/>
        <v>0</v>
      </c>
      <c r="T40" s="47">
        <f t="shared" si="19"/>
        <v>0</v>
      </c>
      <c r="U40" s="47">
        <f t="shared" si="19"/>
        <v>0</v>
      </c>
      <c r="V40" s="47">
        <f t="shared" si="19"/>
        <v>0</v>
      </c>
    </row>
    <row r="41" spans="1:22" ht="24" customHeight="1" x14ac:dyDescent="0.3">
      <c r="A41" s="24"/>
      <c r="B41" s="102"/>
      <c r="C41" s="102"/>
      <c r="D41" s="20" t="s">
        <v>12</v>
      </c>
      <c r="E41" s="41">
        <f t="shared" si="15"/>
        <v>299192.40500000003</v>
      </c>
      <c r="F41" s="41">
        <f t="shared" si="15"/>
        <v>137513.39027999999</v>
      </c>
      <c r="G41" s="43">
        <f t="shared" si="16"/>
        <v>40072.909</v>
      </c>
      <c r="H41" s="43">
        <f t="shared" si="16"/>
        <v>39678.697029999996</v>
      </c>
      <c r="I41" s="43">
        <f t="shared" si="16"/>
        <v>41207.413</v>
      </c>
      <c r="J41" s="43">
        <f t="shared" si="16"/>
        <v>40749.063249999999</v>
      </c>
      <c r="K41" s="43">
        <f>K47+K59+K53+K61</f>
        <v>57312.790999999997</v>
      </c>
      <c r="L41" s="43">
        <f t="shared" ref="L41:M41" si="20">L47+L59+L53+L61</f>
        <v>57088.03</v>
      </c>
      <c r="M41" s="43">
        <f t="shared" si="20"/>
        <v>54107.770000000004</v>
      </c>
      <c r="N41" s="47"/>
      <c r="O41" s="43">
        <f>O47+O59+O53</f>
        <v>35252.837</v>
      </c>
      <c r="P41" s="43">
        <f t="shared" ref="P41:V41" si="21">P47+P59+P53</f>
        <v>0</v>
      </c>
      <c r="Q41" s="43">
        <f t="shared" si="21"/>
        <v>31952.600000000002</v>
      </c>
      <c r="R41" s="43">
        <f t="shared" si="21"/>
        <v>0</v>
      </c>
      <c r="S41" s="43">
        <f t="shared" si="21"/>
        <v>28326.739999999998</v>
      </c>
      <c r="T41" s="43">
        <f t="shared" si="21"/>
        <v>0</v>
      </c>
      <c r="U41" s="43">
        <f t="shared" si="21"/>
        <v>28326.739999999998</v>
      </c>
      <c r="V41" s="43">
        <f t="shared" si="21"/>
        <v>0</v>
      </c>
    </row>
    <row r="42" spans="1:22" ht="110.25" customHeight="1" x14ac:dyDescent="0.3">
      <c r="A42" s="24"/>
      <c r="B42" s="102"/>
      <c r="C42" s="102"/>
      <c r="D42" s="21" t="s">
        <v>13</v>
      </c>
      <c r="E42" s="41">
        <f t="shared" si="15"/>
        <v>0</v>
      </c>
      <c r="F42" s="41">
        <f t="shared" si="15"/>
        <v>0</v>
      </c>
      <c r="G42" s="47">
        <f t="shared" si="16"/>
        <v>0</v>
      </c>
      <c r="H42" s="47">
        <f t="shared" si="16"/>
        <v>0</v>
      </c>
      <c r="I42" s="47">
        <f t="shared" si="16"/>
        <v>0</v>
      </c>
      <c r="J42" s="47">
        <v>0</v>
      </c>
      <c r="K42" s="47">
        <f>K48+K60+K54</f>
        <v>0</v>
      </c>
      <c r="L42" s="47">
        <f t="shared" ref="L42:M42" si="22">L48+L60+L54</f>
        <v>0</v>
      </c>
      <c r="M42" s="47">
        <f t="shared" si="22"/>
        <v>0</v>
      </c>
      <c r="N42" s="47"/>
      <c r="O42" s="47">
        <f>O48+O60+O54</f>
        <v>0</v>
      </c>
      <c r="P42" s="47">
        <f t="shared" ref="P42:V42" si="23">P48+P60+P54</f>
        <v>0</v>
      </c>
      <c r="Q42" s="47">
        <f t="shared" si="23"/>
        <v>0</v>
      </c>
      <c r="R42" s="47">
        <f t="shared" si="23"/>
        <v>0</v>
      </c>
      <c r="S42" s="47">
        <f t="shared" si="23"/>
        <v>0</v>
      </c>
      <c r="T42" s="47">
        <f t="shared" si="23"/>
        <v>0</v>
      </c>
      <c r="U42" s="47">
        <f t="shared" si="23"/>
        <v>0</v>
      </c>
      <c r="V42" s="47">
        <f t="shared" si="23"/>
        <v>0</v>
      </c>
    </row>
    <row r="43" spans="1:22" ht="36" customHeight="1" x14ac:dyDescent="0.3">
      <c r="A43" s="24"/>
      <c r="B43" s="101" t="s">
        <v>96</v>
      </c>
      <c r="C43" s="102"/>
      <c r="D43" s="69" t="s">
        <v>8</v>
      </c>
      <c r="E43" s="68">
        <f>E45+E46+E47+E48</f>
        <v>10564.487999999999</v>
      </c>
      <c r="F43" s="68">
        <f t="shared" ref="F43:V43" si="24">F45+F46+F47+F48</f>
        <v>10514.48835</v>
      </c>
      <c r="G43" s="68">
        <f t="shared" si="24"/>
        <v>10494.487999999999</v>
      </c>
      <c r="H43" s="68">
        <f t="shared" si="24"/>
        <v>10494.48835</v>
      </c>
      <c r="I43" s="68">
        <f t="shared" si="24"/>
        <v>10</v>
      </c>
      <c r="J43" s="68">
        <f t="shared" si="24"/>
        <v>10</v>
      </c>
      <c r="K43" s="68">
        <f t="shared" si="24"/>
        <v>10</v>
      </c>
      <c r="L43" s="68">
        <f t="shared" si="24"/>
        <v>10</v>
      </c>
      <c r="M43" s="68">
        <f t="shared" si="24"/>
        <v>10</v>
      </c>
      <c r="N43" s="68">
        <f t="shared" si="24"/>
        <v>0</v>
      </c>
      <c r="O43" s="68">
        <f t="shared" si="24"/>
        <v>10</v>
      </c>
      <c r="P43" s="68">
        <f t="shared" si="24"/>
        <v>0</v>
      </c>
      <c r="Q43" s="68">
        <f t="shared" si="24"/>
        <v>10</v>
      </c>
      <c r="R43" s="68">
        <f t="shared" si="24"/>
        <v>0</v>
      </c>
      <c r="S43" s="68">
        <f t="shared" si="24"/>
        <v>10</v>
      </c>
      <c r="T43" s="68">
        <f t="shared" si="24"/>
        <v>0</v>
      </c>
      <c r="U43" s="68">
        <f t="shared" si="24"/>
        <v>10</v>
      </c>
      <c r="V43" s="68">
        <f t="shared" si="24"/>
        <v>0</v>
      </c>
    </row>
    <row r="44" spans="1:22" ht="29.25" customHeight="1" x14ac:dyDescent="0.3">
      <c r="A44" s="24"/>
      <c r="B44" s="102"/>
      <c r="C44" s="102"/>
      <c r="D44" s="17" t="s">
        <v>5</v>
      </c>
      <c r="E44" s="41"/>
      <c r="F44" s="41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1:22" ht="45.75" customHeight="1" x14ac:dyDescent="0.3">
      <c r="A45" s="24"/>
      <c r="B45" s="102"/>
      <c r="C45" s="102"/>
      <c r="D45" s="18" t="s">
        <v>10</v>
      </c>
      <c r="E45" s="41">
        <f t="shared" ref="E45:F45" si="25">O45+M45+K45+I45+G45+Q45+S45+U45</f>
        <v>0</v>
      </c>
      <c r="F45" s="41">
        <f t="shared" si="25"/>
        <v>0</v>
      </c>
      <c r="G45" s="43">
        <v>0</v>
      </c>
      <c r="H45" s="47">
        <v>0</v>
      </c>
      <c r="I45" s="43">
        <v>0</v>
      </c>
      <c r="J45" s="47">
        <v>0</v>
      </c>
      <c r="K45" s="47">
        <v>0</v>
      </c>
      <c r="L45" s="47">
        <v>0</v>
      </c>
      <c r="M45" s="47">
        <v>0</v>
      </c>
      <c r="N45" s="47"/>
      <c r="O45" s="47">
        <v>0</v>
      </c>
      <c r="P45" s="47"/>
      <c r="Q45" s="47">
        <v>0</v>
      </c>
      <c r="R45" s="47"/>
      <c r="S45" s="47">
        <v>0</v>
      </c>
      <c r="T45" s="47"/>
      <c r="U45" s="47">
        <v>0</v>
      </c>
      <c r="V45" s="47"/>
    </row>
    <row r="46" spans="1:22" ht="35.25" customHeight="1" x14ac:dyDescent="0.3">
      <c r="A46" s="24"/>
      <c r="B46" s="102"/>
      <c r="C46" s="102"/>
      <c r="D46" s="19" t="s">
        <v>11</v>
      </c>
      <c r="E46" s="41">
        <f t="shared" ref="E46:E48" si="26">O46+M46+K46+I46+G46+Q46+S46+U46</f>
        <v>10000</v>
      </c>
      <c r="F46" s="41">
        <f t="shared" ref="F46:F48" si="27">P46+N46+L46+J46+H46+R46+T46+V46</f>
        <v>10000</v>
      </c>
      <c r="G46" s="43">
        <v>10000</v>
      </c>
      <c r="H46" s="43">
        <v>10000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/>
      <c r="O46" s="43">
        <v>0</v>
      </c>
      <c r="P46" s="47"/>
      <c r="Q46" s="47">
        <v>0</v>
      </c>
      <c r="R46" s="47"/>
      <c r="S46" s="47">
        <v>0</v>
      </c>
      <c r="T46" s="47"/>
      <c r="U46" s="47">
        <v>0</v>
      </c>
      <c r="V46" s="47"/>
    </row>
    <row r="47" spans="1:22" ht="32.25" customHeight="1" x14ac:dyDescent="0.3">
      <c r="A47" s="24"/>
      <c r="B47" s="102"/>
      <c r="C47" s="102"/>
      <c r="D47" s="20" t="s">
        <v>12</v>
      </c>
      <c r="E47" s="41">
        <f t="shared" si="26"/>
        <v>564.48800000000006</v>
      </c>
      <c r="F47" s="41">
        <f t="shared" si="27"/>
        <v>514.48835000000008</v>
      </c>
      <c r="G47" s="43">
        <v>494.488</v>
      </c>
      <c r="H47" s="43">
        <v>494.48835000000003</v>
      </c>
      <c r="I47" s="43">
        <v>10</v>
      </c>
      <c r="J47" s="43">
        <v>10</v>
      </c>
      <c r="K47" s="43">
        <v>10</v>
      </c>
      <c r="L47" s="43">
        <v>10</v>
      </c>
      <c r="M47" s="43">
        <v>10</v>
      </c>
      <c r="N47" s="43"/>
      <c r="O47" s="43">
        <v>10</v>
      </c>
      <c r="P47" s="47"/>
      <c r="Q47" s="47">
        <v>10</v>
      </c>
      <c r="R47" s="47"/>
      <c r="S47" s="47">
        <v>10</v>
      </c>
      <c r="T47" s="47"/>
      <c r="U47" s="47">
        <v>10</v>
      </c>
      <c r="V47" s="47"/>
    </row>
    <row r="48" spans="1:22" ht="48" customHeight="1" x14ac:dyDescent="0.3">
      <c r="A48" s="24"/>
      <c r="B48" s="103"/>
      <c r="C48" s="102"/>
      <c r="D48" s="21" t="s">
        <v>13</v>
      </c>
      <c r="E48" s="41">
        <f t="shared" si="26"/>
        <v>0</v>
      </c>
      <c r="F48" s="41">
        <f t="shared" si="27"/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/>
      <c r="O48" s="47">
        <v>0</v>
      </c>
      <c r="P48" s="47"/>
      <c r="Q48" s="47">
        <v>0</v>
      </c>
      <c r="R48" s="47"/>
      <c r="S48" s="47">
        <v>0</v>
      </c>
      <c r="T48" s="47"/>
      <c r="U48" s="47">
        <v>0</v>
      </c>
      <c r="V48" s="47"/>
    </row>
    <row r="49" spans="1:22" ht="24" customHeight="1" x14ac:dyDescent="0.3">
      <c r="A49" s="24"/>
      <c r="B49" s="101" t="s">
        <v>98</v>
      </c>
      <c r="C49" s="102"/>
      <c r="D49" s="69" t="s">
        <v>8</v>
      </c>
      <c r="E49" s="68">
        <f>E51+E52+E53+E54</f>
        <v>187345.49899999998</v>
      </c>
      <c r="F49" s="68">
        <f t="shared" ref="F49:V49" si="28">F51+F52+F53+F54</f>
        <v>91885.543050000007</v>
      </c>
      <c r="G49" s="68">
        <f t="shared" si="28"/>
        <v>57255.910999999993</v>
      </c>
      <c r="H49" s="68">
        <f t="shared" si="28"/>
        <v>57170.364149999994</v>
      </c>
      <c r="I49" s="68">
        <f t="shared" si="28"/>
        <v>16247.326999999999</v>
      </c>
      <c r="J49" s="68">
        <f t="shared" si="28"/>
        <v>16178.0789</v>
      </c>
      <c r="K49" s="68">
        <f t="shared" si="28"/>
        <v>19409.494999999999</v>
      </c>
      <c r="L49" s="68">
        <f t="shared" si="28"/>
        <v>18537.099999999999</v>
      </c>
      <c r="M49" s="68">
        <f t="shared" si="28"/>
        <v>21589.601999999999</v>
      </c>
      <c r="N49" s="68">
        <f t="shared" si="28"/>
        <v>0</v>
      </c>
      <c r="O49" s="68">
        <f t="shared" si="28"/>
        <v>21783.501</v>
      </c>
      <c r="P49" s="68">
        <f t="shared" si="28"/>
        <v>0</v>
      </c>
      <c r="Q49" s="68">
        <f t="shared" si="28"/>
        <v>19353.221000000001</v>
      </c>
      <c r="R49" s="68">
        <f t="shared" si="28"/>
        <v>0</v>
      </c>
      <c r="S49" s="68">
        <f t="shared" si="28"/>
        <v>15853.221</v>
      </c>
      <c r="T49" s="68">
        <f t="shared" si="28"/>
        <v>0</v>
      </c>
      <c r="U49" s="68">
        <f t="shared" si="28"/>
        <v>15853.221</v>
      </c>
      <c r="V49" s="68">
        <f t="shared" si="28"/>
        <v>0</v>
      </c>
    </row>
    <row r="50" spans="1:22" ht="28.5" customHeight="1" x14ac:dyDescent="0.3">
      <c r="A50" s="24"/>
      <c r="B50" s="102"/>
      <c r="C50" s="102"/>
      <c r="D50" s="17" t="s">
        <v>5</v>
      </c>
      <c r="E50" s="41"/>
      <c r="F50" s="41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</row>
    <row r="51" spans="1:22" ht="45" customHeight="1" x14ac:dyDescent="0.3">
      <c r="A51" s="24"/>
      <c r="B51" s="102"/>
      <c r="C51" s="102"/>
      <c r="D51" s="18" t="s">
        <v>10</v>
      </c>
      <c r="E51" s="41">
        <f t="shared" ref="E51:F51" si="29">O51+M51+K51+I51+G51+Q51+S51+U51</f>
        <v>0</v>
      </c>
      <c r="F51" s="41">
        <f t="shared" si="29"/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/>
      <c r="O51" s="47">
        <v>0</v>
      </c>
      <c r="P51" s="47"/>
      <c r="Q51" s="47">
        <v>0</v>
      </c>
      <c r="R51" s="47"/>
      <c r="S51" s="47">
        <v>0</v>
      </c>
      <c r="T51" s="47"/>
      <c r="U51" s="47">
        <v>0</v>
      </c>
      <c r="V51" s="47"/>
    </row>
    <row r="52" spans="1:22" ht="34.5" customHeight="1" x14ac:dyDescent="0.3">
      <c r="A52" s="24"/>
      <c r="B52" s="102"/>
      <c r="C52" s="102"/>
      <c r="D52" s="19" t="s">
        <v>11</v>
      </c>
      <c r="E52" s="41">
        <f t="shared" ref="E52:E54" si="30">O52+M52+K52+I52+G52+Q52+S52+U52</f>
        <v>38105.125999999997</v>
      </c>
      <c r="F52" s="41">
        <f t="shared" ref="F52:F54" si="31">P52+N52+L52+J52+H52+R52+T52+V52</f>
        <v>36665.412499999999</v>
      </c>
      <c r="G52" s="43">
        <v>36665.411999999997</v>
      </c>
      <c r="H52" s="43">
        <v>36665.412499999999</v>
      </c>
      <c r="I52" s="47">
        <v>0</v>
      </c>
      <c r="J52" s="47">
        <v>0</v>
      </c>
      <c r="K52" s="43">
        <v>719.85699999999997</v>
      </c>
      <c r="L52" s="47">
        <v>0</v>
      </c>
      <c r="M52" s="43">
        <v>719.85699999999997</v>
      </c>
      <c r="N52" s="47"/>
      <c r="O52" s="47">
        <v>0</v>
      </c>
      <c r="P52" s="47"/>
      <c r="Q52" s="47">
        <v>0</v>
      </c>
      <c r="R52" s="47"/>
      <c r="S52" s="47">
        <v>0</v>
      </c>
      <c r="T52" s="47"/>
      <c r="U52" s="47">
        <v>0</v>
      </c>
      <c r="V52" s="47"/>
    </row>
    <row r="53" spans="1:22" ht="34.5" customHeight="1" x14ac:dyDescent="0.3">
      <c r="A53" s="24"/>
      <c r="B53" s="102"/>
      <c r="C53" s="102"/>
      <c r="D53" s="20" t="s">
        <v>12</v>
      </c>
      <c r="E53" s="41">
        <f t="shared" si="30"/>
        <v>149240.37299999999</v>
      </c>
      <c r="F53" s="41">
        <f t="shared" si="31"/>
        <v>55220.130550000002</v>
      </c>
      <c r="G53" s="43">
        <v>20590.499</v>
      </c>
      <c r="H53" s="43">
        <v>20504.951649999999</v>
      </c>
      <c r="I53" s="43">
        <v>16247.326999999999</v>
      </c>
      <c r="J53" s="43">
        <v>16178.0789</v>
      </c>
      <c r="K53" s="43">
        <v>18689.637999999999</v>
      </c>
      <c r="L53" s="47">
        <v>18537.099999999999</v>
      </c>
      <c r="M53" s="43">
        <v>20869.744999999999</v>
      </c>
      <c r="N53" s="47"/>
      <c r="O53" s="43">
        <v>21783.501</v>
      </c>
      <c r="P53" s="47"/>
      <c r="Q53" s="43">
        <v>19353.221000000001</v>
      </c>
      <c r="R53" s="47"/>
      <c r="S53" s="43">
        <v>15853.221</v>
      </c>
      <c r="T53" s="47"/>
      <c r="U53" s="43">
        <v>15853.221</v>
      </c>
      <c r="V53" s="47"/>
    </row>
    <row r="54" spans="1:22" ht="50.25" customHeight="1" x14ac:dyDescent="0.3">
      <c r="A54" s="24"/>
      <c r="B54" s="103"/>
      <c r="C54" s="102"/>
      <c r="D54" s="21" t="s">
        <v>13</v>
      </c>
      <c r="E54" s="41">
        <f t="shared" si="30"/>
        <v>0</v>
      </c>
      <c r="F54" s="41">
        <f t="shared" si="31"/>
        <v>0</v>
      </c>
      <c r="G54" s="47">
        <v>0</v>
      </c>
      <c r="H54" s="43">
        <v>0</v>
      </c>
      <c r="I54" s="47">
        <v>0</v>
      </c>
      <c r="J54" s="47">
        <v>0</v>
      </c>
      <c r="K54" s="47">
        <v>0</v>
      </c>
      <c r="L54" s="47">
        <v>0</v>
      </c>
      <c r="M54" s="47"/>
      <c r="N54" s="47"/>
      <c r="O54" s="47"/>
      <c r="P54" s="47"/>
      <c r="Q54" s="47"/>
      <c r="R54" s="47"/>
      <c r="S54" s="47"/>
      <c r="T54" s="47"/>
      <c r="U54" s="47"/>
      <c r="V54" s="47"/>
    </row>
    <row r="55" spans="1:22" ht="36" customHeight="1" x14ac:dyDescent="0.3">
      <c r="A55" s="24"/>
      <c r="B55" s="101" t="s">
        <v>34</v>
      </c>
      <c r="C55" s="102"/>
      <c r="D55" s="69" t="s">
        <v>8</v>
      </c>
      <c r="E55" s="68">
        <f>E57+E58+E59+E60</f>
        <v>149387.54400000002</v>
      </c>
      <c r="F55" s="68">
        <f t="shared" ref="F55:V55" si="32">F57+F58+F59+F60</f>
        <v>81778.771379999991</v>
      </c>
      <c r="G55" s="68">
        <f t="shared" si="32"/>
        <v>18987.921999999999</v>
      </c>
      <c r="H55" s="68">
        <f t="shared" si="32"/>
        <v>18679.257030000001</v>
      </c>
      <c r="I55" s="68">
        <f t="shared" si="32"/>
        <v>24950.085999999999</v>
      </c>
      <c r="J55" s="68">
        <f t="shared" si="32"/>
        <v>24560.984349999999</v>
      </c>
      <c r="K55" s="68">
        <f t="shared" si="32"/>
        <v>38610.752999999997</v>
      </c>
      <c r="L55" s="68">
        <f t="shared" si="32"/>
        <v>38538.53</v>
      </c>
      <c r="M55" s="68">
        <f t="shared" si="32"/>
        <v>15863.03</v>
      </c>
      <c r="N55" s="68">
        <f t="shared" si="32"/>
        <v>0</v>
      </c>
      <c r="O55" s="68">
        <f t="shared" si="32"/>
        <v>13459.335999999999</v>
      </c>
      <c r="P55" s="68">
        <f t="shared" si="32"/>
        <v>0</v>
      </c>
      <c r="Q55" s="68">
        <f t="shared" si="32"/>
        <v>12589.379000000001</v>
      </c>
      <c r="R55" s="68">
        <f t="shared" si="32"/>
        <v>0</v>
      </c>
      <c r="S55" s="68">
        <f t="shared" si="32"/>
        <v>12463.519</v>
      </c>
      <c r="T55" s="68">
        <f t="shared" si="32"/>
        <v>0</v>
      </c>
      <c r="U55" s="68">
        <f t="shared" si="32"/>
        <v>12463.519</v>
      </c>
      <c r="V55" s="68">
        <f t="shared" si="32"/>
        <v>0</v>
      </c>
    </row>
    <row r="56" spans="1:22" ht="34.5" customHeight="1" x14ac:dyDescent="0.3">
      <c r="A56" s="24"/>
      <c r="B56" s="102"/>
      <c r="C56" s="102"/>
      <c r="D56" s="17" t="s">
        <v>5</v>
      </c>
      <c r="E56" s="41"/>
      <c r="F56" s="41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spans="1:22" ht="47.25" customHeight="1" x14ac:dyDescent="0.3">
      <c r="A57" s="24"/>
      <c r="B57" s="102"/>
      <c r="C57" s="102"/>
      <c r="D57" s="18" t="s">
        <v>10</v>
      </c>
      <c r="E57" s="41">
        <f t="shared" ref="E57:F57" si="33">O57+M57+K57+I57+G57+Q57+S57+U57</f>
        <v>0</v>
      </c>
      <c r="F57" s="41">
        <f t="shared" si="33"/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/>
      <c r="O57" s="47">
        <v>0</v>
      </c>
      <c r="P57" s="47"/>
      <c r="Q57" s="47">
        <v>0</v>
      </c>
      <c r="R57" s="47"/>
      <c r="S57" s="47">
        <v>0</v>
      </c>
      <c r="T57" s="47"/>
      <c r="U57" s="47">
        <v>0</v>
      </c>
      <c r="V57" s="47"/>
    </row>
    <row r="58" spans="1:22" ht="34.5" customHeight="1" x14ac:dyDescent="0.3">
      <c r="A58" s="24"/>
      <c r="B58" s="102"/>
      <c r="C58" s="102"/>
      <c r="D58" s="19" t="s">
        <v>11</v>
      </c>
      <c r="E58" s="41">
        <f t="shared" ref="E58:E61" si="34">O58+M58+K58+I58+G58+Q58+S58+U58</f>
        <v>0</v>
      </c>
      <c r="F58" s="41">
        <f t="shared" ref="F58:F61" si="35">P58+N58+L58+J58+H58+R58+T58+V58</f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/>
      <c r="O58" s="47">
        <v>0</v>
      </c>
      <c r="P58" s="47"/>
      <c r="Q58" s="47">
        <v>0</v>
      </c>
      <c r="R58" s="47"/>
      <c r="S58" s="47">
        <v>0</v>
      </c>
      <c r="T58" s="47"/>
      <c r="U58" s="47">
        <v>0</v>
      </c>
      <c r="V58" s="47"/>
    </row>
    <row r="59" spans="1:22" ht="35.25" customHeight="1" x14ac:dyDescent="0.3">
      <c r="A59" s="24"/>
      <c r="B59" s="102"/>
      <c r="C59" s="102"/>
      <c r="D59" s="20" t="s">
        <v>12</v>
      </c>
      <c r="E59" s="41">
        <f t="shared" si="34"/>
        <v>149387.54400000002</v>
      </c>
      <c r="F59" s="41">
        <f t="shared" si="35"/>
        <v>81778.771379999991</v>
      </c>
      <c r="G59" s="43">
        <v>18987.921999999999</v>
      </c>
      <c r="H59" s="43">
        <v>18679.257030000001</v>
      </c>
      <c r="I59" s="43">
        <v>24950.085999999999</v>
      </c>
      <c r="J59" s="43">
        <v>24560.984349999999</v>
      </c>
      <c r="K59" s="43">
        <v>38610.752999999997</v>
      </c>
      <c r="L59" s="47">
        <v>38538.53</v>
      </c>
      <c r="M59" s="43">
        <v>15863.03</v>
      </c>
      <c r="N59" s="47"/>
      <c r="O59" s="43">
        <v>13459.335999999999</v>
      </c>
      <c r="P59" s="47"/>
      <c r="Q59" s="43">
        <v>12589.379000000001</v>
      </c>
      <c r="R59" s="47"/>
      <c r="S59" s="43">
        <v>12463.519</v>
      </c>
      <c r="T59" s="47"/>
      <c r="U59" s="43">
        <v>12463.519</v>
      </c>
      <c r="V59" s="47"/>
    </row>
    <row r="60" spans="1:22" ht="77.25" customHeight="1" x14ac:dyDescent="0.3">
      <c r="A60" s="24"/>
      <c r="B60" s="103"/>
      <c r="C60" s="103"/>
      <c r="D60" s="21" t="s">
        <v>13</v>
      </c>
      <c r="E60" s="41">
        <f t="shared" si="34"/>
        <v>0</v>
      </c>
      <c r="F60" s="41">
        <f t="shared" si="35"/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/>
      <c r="O60" s="47">
        <v>0</v>
      </c>
      <c r="P60" s="47"/>
      <c r="Q60" s="47">
        <v>0</v>
      </c>
      <c r="R60" s="47"/>
      <c r="S60" s="47">
        <v>0</v>
      </c>
      <c r="T60" s="47"/>
      <c r="U60" s="47">
        <v>0</v>
      </c>
      <c r="V60" s="47"/>
    </row>
    <row r="61" spans="1:22" ht="75" customHeight="1" x14ac:dyDescent="0.3">
      <c r="A61" s="24"/>
      <c r="B61" s="95" t="s">
        <v>23</v>
      </c>
      <c r="C61" s="95"/>
      <c r="D61" s="20" t="s">
        <v>12</v>
      </c>
      <c r="E61" s="41">
        <f t="shared" si="34"/>
        <v>17367.395</v>
      </c>
      <c r="F61" s="41">
        <f t="shared" si="35"/>
        <v>2.4</v>
      </c>
      <c r="G61" s="47">
        <v>0</v>
      </c>
      <c r="H61" s="47">
        <v>0</v>
      </c>
      <c r="I61" s="47">
        <v>0</v>
      </c>
      <c r="J61" s="47">
        <v>0</v>
      </c>
      <c r="K61" s="47">
        <v>2.4</v>
      </c>
      <c r="L61" s="47">
        <v>2.4</v>
      </c>
      <c r="M61" s="43">
        <v>17364.994999999999</v>
      </c>
      <c r="N61" s="47"/>
      <c r="O61" s="47">
        <v>0</v>
      </c>
      <c r="P61" s="47"/>
      <c r="Q61" s="47">
        <v>0</v>
      </c>
      <c r="R61" s="47"/>
      <c r="S61" s="47">
        <v>0</v>
      </c>
      <c r="T61" s="47"/>
      <c r="U61" s="47">
        <v>0</v>
      </c>
      <c r="V61" s="47"/>
    </row>
    <row r="62" spans="1:22" ht="22.5" x14ac:dyDescent="0.2">
      <c r="A62" s="129" t="s">
        <v>47</v>
      </c>
      <c r="B62" s="101" t="s">
        <v>99</v>
      </c>
      <c r="C62" s="101" t="s">
        <v>64</v>
      </c>
      <c r="D62" s="23" t="s">
        <v>8</v>
      </c>
      <c r="E62" s="41">
        <f>E64+E65+E66+E67</f>
        <v>56865.060000000012</v>
      </c>
      <c r="F62" s="41">
        <f t="shared" ref="F62:V62" si="36">F64+F65+F66+F67</f>
        <v>21455.94988</v>
      </c>
      <c r="G62" s="41">
        <f t="shared" si="36"/>
        <v>7296.13</v>
      </c>
      <c r="H62" s="41">
        <f t="shared" si="36"/>
        <v>7278.0341900000003</v>
      </c>
      <c r="I62" s="41">
        <f t="shared" si="36"/>
        <v>6932.97</v>
      </c>
      <c r="J62" s="41">
        <f t="shared" si="36"/>
        <v>6932.9156899999998</v>
      </c>
      <c r="K62" s="41">
        <f t="shared" si="36"/>
        <v>7094.01</v>
      </c>
      <c r="L62" s="41">
        <f t="shared" si="36"/>
        <v>7245</v>
      </c>
      <c r="M62" s="41">
        <f t="shared" si="36"/>
        <v>7048.31</v>
      </c>
      <c r="N62" s="41">
        <f t="shared" si="36"/>
        <v>0</v>
      </c>
      <c r="O62" s="41">
        <f t="shared" si="36"/>
        <v>7123.41</v>
      </c>
      <c r="P62" s="41">
        <f t="shared" si="36"/>
        <v>0</v>
      </c>
      <c r="Q62" s="41">
        <f t="shared" si="36"/>
        <v>7123.41</v>
      </c>
      <c r="R62" s="41">
        <f t="shared" si="36"/>
        <v>0</v>
      </c>
      <c r="S62" s="41">
        <f t="shared" si="36"/>
        <v>7123.41</v>
      </c>
      <c r="T62" s="41">
        <f t="shared" si="36"/>
        <v>0</v>
      </c>
      <c r="U62" s="41">
        <f t="shared" si="36"/>
        <v>7123.41</v>
      </c>
      <c r="V62" s="41">
        <f t="shared" si="36"/>
        <v>0</v>
      </c>
    </row>
    <row r="63" spans="1:22" ht="23.25" x14ac:dyDescent="0.2">
      <c r="A63" s="130"/>
      <c r="B63" s="102"/>
      <c r="C63" s="102"/>
      <c r="D63" s="17" t="s">
        <v>5</v>
      </c>
      <c r="E63" s="41"/>
      <c r="F63" s="41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</row>
    <row r="64" spans="1:22" ht="46.5" x14ac:dyDescent="0.2">
      <c r="A64" s="130"/>
      <c r="B64" s="102"/>
      <c r="C64" s="102"/>
      <c r="D64" s="18" t="s">
        <v>10</v>
      </c>
      <c r="E64" s="41">
        <f t="shared" ref="E64:E65" si="37">G64+I64+K64+M64+O64+Q64+S64+U64</f>
        <v>0</v>
      </c>
      <c r="F64" s="41">
        <f t="shared" ref="F64:F65" si="38">H64+J64+L64+N64+P64+R64+T64+V64</f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/>
      <c r="O64" s="45">
        <v>0</v>
      </c>
      <c r="P64" s="45"/>
      <c r="Q64" s="45">
        <v>0</v>
      </c>
      <c r="R64" s="45"/>
      <c r="S64" s="45">
        <v>0</v>
      </c>
      <c r="T64" s="45"/>
      <c r="U64" s="45">
        <v>0</v>
      </c>
      <c r="V64" s="45"/>
    </row>
    <row r="65" spans="1:22" ht="23.25" x14ac:dyDescent="0.2">
      <c r="A65" s="130"/>
      <c r="B65" s="102"/>
      <c r="C65" s="102"/>
      <c r="D65" s="19" t="s">
        <v>11</v>
      </c>
      <c r="E65" s="41">
        <f t="shared" si="37"/>
        <v>0</v>
      </c>
      <c r="F65" s="41">
        <f t="shared" si="38"/>
        <v>0</v>
      </c>
      <c r="G65" s="42">
        <v>0</v>
      </c>
      <c r="H65" s="45">
        <v>0</v>
      </c>
      <c r="I65" s="42">
        <v>0</v>
      </c>
      <c r="J65" s="42">
        <v>0</v>
      </c>
      <c r="K65" s="45">
        <v>0</v>
      </c>
      <c r="L65" s="45">
        <v>0</v>
      </c>
      <c r="M65" s="45">
        <v>0</v>
      </c>
      <c r="N65" s="45"/>
      <c r="O65" s="45">
        <v>0</v>
      </c>
      <c r="P65" s="45"/>
      <c r="Q65" s="45">
        <v>0</v>
      </c>
      <c r="R65" s="45"/>
      <c r="S65" s="45">
        <v>0</v>
      </c>
      <c r="T65" s="45"/>
      <c r="U65" s="45">
        <v>0</v>
      </c>
      <c r="V65" s="45"/>
    </row>
    <row r="66" spans="1:22" ht="23.25" x14ac:dyDescent="0.2">
      <c r="A66" s="130"/>
      <c r="B66" s="102"/>
      <c r="C66" s="102"/>
      <c r="D66" s="20" t="s">
        <v>12</v>
      </c>
      <c r="E66" s="41">
        <f>G66+I66+K66+M66+O66+Q66+S66+U66</f>
        <v>56865.060000000012</v>
      </c>
      <c r="F66" s="41">
        <f>H66+J66+L66+N66+P66+R66+T66+V66</f>
        <v>21455.94988</v>
      </c>
      <c r="G66" s="42">
        <v>7296.13</v>
      </c>
      <c r="H66" s="42">
        <v>7278.0341900000003</v>
      </c>
      <c r="I66" s="42">
        <v>6932.97</v>
      </c>
      <c r="J66" s="42">
        <v>6932.9156899999998</v>
      </c>
      <c r="K66" s="42">
        <v>7094.01</v>
      </c>
      <c r="L66" s="45">
        <v>7245</v>
      </c>
      <c r="M66" s="42">
        <v>7048.31</v>
      </c>
      <c r="N66" s="45"/>
      <c r="O66" s="42">
        <v>7123.41</v>
      </c>
      <c r="P66" s="45"/>
      <c r="Q66" s="42">
        <v>7123.41</v>
      </c>
      <c r="R66" s="42"/>
      <c r="S66" s="42">
        <v>7123.41</v>
      </c>
      <c r="T66" s="45"/>
      <c r="U66" s="45">
        <v>7123.41</v>
      </c>
      <c r="V66" s="45"/>
    </row>
    <row r="67" spans="1:22" ht="125.25" customHeight="1" x14ac:dyDescent="0.2">
      <c r="A67" s="131"/>
      <c r="B67" s="102"/>
      <c r="C67" s="103"/>
      <c r="D67" s="21" t="s">
        <v>13</v>
      </c>
      <c r="E67" s="41">
        <f>G67+I67+K67+M67+O67+Q67+S67+U67</f>
        <v>0</v>
      </c>
      <c r="F67" s="41">
        <f>H67+J67+L67+N67+P67+R67+T67+V67</f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/>
      <c r="O67" s="45">
        <v>0</v>
      </c>
      <c r="P67" s="45"/>
      <c r="Q67" s="45">
        <v>0</v>
      </c>
      <c r="R67" s="45"/>
      <c r="S67" s="45">
        <v>0</v>
      </c>
      <c r="T67" s="45"/>
      <c r="U67" s="45">
        <v>0</v>
      </c>
      <c r="V67" s="45"/>
    </row>
    <row r="68" spans="1:22" ht="33" customHeight="1" x14ac:dyDescent="0.2">
      <c r="A68" s="53" t="s">
        <v>48</v>
      </c>
      <c r="B68" s="101" t="s">
        <v>100</v>
      </c>
      <c r="C68" s="101" t="s">
        <v>83</v>
      </c>
      <c r="D68" s="61" t="s">
        <v>8</v>
      </c>
      <c r="E68" s="41">
        <f>G68+I68+K68+M68+O68+Q68+S68+U68</f>
        <v>230445.06000000003</v>
      </c>
      <c r="F68" s="41">
        <f>F70+F71+F72+F73</f>
        <v>82341.579190000004</v>
      </c>
      <c r="G68" s="46">
        <f t="shared" ref="G68:L68" si="39">G74+G80+G86+G92</f>
        <v>27120.739999999998</v>
      </c>
      <c r="H68" s="46">
        <f t="shared" si="39"/>
        <v>27052.110479999999</v>
      </c>
      <c r="I68" s="46">
        <f t="shared" si="39"/>
        <v>28594.929999999997</v>
      </c>
      <c r="J68" s="46">
        <f t="shared" si="39"/>
        <v>28580.618709999999</v>
      </c>
      <c r="K68" s="46">
        <f t="shared" si="39"/>
        <v>26724.69</v>
      </c>
      <c r="L68" s="46">
        <f t="shared" si="39"/>
        <v>26708.85</v>
      </c>
      <c r="M68" s="46">
        <f>M74+M80+M86+M92</f>
        <v>32531.420000000002</v>
      </c>
      <c r="N68" s="46">
        <f>N74+N80+N86+N92</f>
        <v>0</v>
      </c>
      <c r="O68" s="46">
        <f>O74+O80+O86+O92</f>
        <v>28618.32</v>
      </c>
      <c r="P68" s="46">
        <f>P74+P80+P86+P92</f>
        <v>0</v>
      </c>
      <c r="Q68" s="46">
        <f t="shared" ref="Q68:V68" si="40">Q74+Q80+Q86+Q92</f>
        <v>29618.32</v>
      </c>
      <c r="R68" s="46">
        <f t="shared" si="40"/>
        <v>0</v>
      </c>
      <c r="S68" s="46">
        <f t="shared" si="40"/>
        <v>28618.32</v>
      </c>
      <c r="T68" s="46">
        <f t="shared" si="40"/>
        <v>0</v>
      </c>
      <c r="U68" s="46">
        <f t="shared" si="40"/>
        <v>28618.32</v>
      </c>
      <c r="V68" s="46">
        <f t="shared" si="40"/>
        <v>0</v>
      </c>
    </row>
    <row r="69" spans="1:22" ht="27" customHeight="1" x14ac:dyDescent="0.2">
      <c r="A69" s="53"/>
      <c r="B69" s="102"/>
      <c r="C69" s="102"/>
      <c r="D69" s="17" t="s">
        <v>5</v>
      </c>
      <c r="E69" s="41"/>
      <c r="F69" s="41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</row>
    <row r="70" spans="1:22" ht="47.25" customHeight="1" x14ac:dyDescent="0.2">
      <c r="A70" s="53"/>
      <c r="B70" s="102"/>
      <c r="C70" s="102"/>
      <c r="D70" s="18" t="s">
        <v>10</v>
      </c>
      <c r="E70" s="41">
        <f t="shared" ref="E70:F73" si="41">E76+E82+E88+E94</f>
        <v>0</v>
      </c>
      <c r="F70" s="41">
        <f t="shared" si="41"/>
        <v>0</v>
      </c>
      <c r="G70" s="43">
        <f t="shared" ref="G70:L73" si="42">G76+G82+G88+G94</f>
        <v>0</v>
      </c>
      <c r="H70" s="43">
        <f t="shared" si="42"/>
        <v>0</v>
      </c>
      <c r="I70" s="43">
        <f t="shared" si="42"/>
        <v>0</v>
      </c>
      <c r="J70" s="43">
        <f t="shared" si="42"/>
        <v>0</v>
      </c>
      <c r="K70" s="43">
        <f t="shared" si="42"/>
        <v>0</v>
      </c>
      <c r="L70" s="43">
        <f t="shared" si="42"/>
        <v>0</v>
      </c>
      <c r="M70" s="43">
        <f t="shared" ref="M70:V73" si="43">M76+M82+M88+M94</f>
        <v>0</v>
      </c>
      <c r="N70" s="43">
        <f t="shared" si="43"/>
        <v>0</v>
      </c>
      <c r="O70" s="43">
        <f t="shared" si="43"/>
        <v>0</v>
      </c>
      <c r="P70" s="43">
        <f t="shared" si="43"/>
        <v>0</v>
      </c>
      <c r="Q70" s="43">
        <f t="shared" si="43"/>
        <v>0</v>
      </c>
      <c r="R70" s="43">
        <f t="shared" si="43"/>
        <v>0</v>
      </c>
      <c r="S70" s="43">
        <f t="shared" si="43"/>
        <v>0</v>
      </c>
      <c r="T70" s="43">
        <f t="shared" si="43"/>
        <v>0</v>
      </c>
      <c r="U70" s="43">
        <f t="shared" si="43"/>
        <v>0</v>
      </c>
      <c r="V70" s="43">
        <f t="shared" si="43"/>
        <v>0</v>
      </c>
    </row>
    <row r="71" spans="1:22" ht="30.75" customHeight="1" x14ac:dyDescent="0.2">
      <c r="A71" s="53"/>
      <c r="B71" s="102"/>
      <c r="C71" s="102"/>
      <c r="D71" s="19" t="s">
        <v>11</v>
      </c>
      <c r="E71" s="41">
        <f t="shared" si="41"/>
        <v>0</v>
      </c>
      <c r="F71" s="41">
        <f t="shared" si="41"/>
        <v>0</v>
      </c>
      <c r="G71" s="43">
        <f t="shared" si="42"/>
        <v>0</v>
      </c>
      <c r="H71" s="43">
        <f t="shared" si="42"/>
        <v>0</v>
      </c>
      <c r="I71" s="43">
        <f t="shared" si="42"/>
        <v>0</v>
      </c>
      <c r="J71" s="43">
        <f t="shared" si="42"/>
        <v>0</v>
      </c>
      <c r="K71" s="43">
        <f t="shared" si="42"/>
        <v>0</v>
      </c>
      <c r="L71" s="43">
        <f t="shared" si="42"/>
        <v>0</v>
      </c>
      <c r="M71" s="43">
        <f t="shared" si="43"/>
        <v>0</v>
      </c>
      <c r="N71" s="43">
        <f t="shared" si="43"/>
        <v>0</v>
      </c>
      <c r="O71" s="43">
        <f t="shared" si="43"/>
        <v>0</v>
      </c>
      <c r="P71" s="43">
        <f t="shared" si="43"/>
        <v>0</v>
      </c>
      <c r="Q71" s="43">
        <f t="shared" si="43"/>
        <v>0</v>
      </c>
      <c r="R71" s="43">
        <f t="shared" si="43"/>
        <v>0</v>
      </c>
      <c r="S71" s="43">
        <f t="shared" si="43"/>
        <v>0</v>
      </c>
      <c r="T71" s="43">
        <f t="shared" si="43"/>
        <v>0</v>
      </c>
      <c r="U71" s="43">
        <f t="shared" si="43"/>
        <v>0</v>
      </c>
      <c r="V71" s="43">
        <f t="shared" si="43"/>
        <v>0</v>
      </c>
    </row>
    <row r="72" spans="1:22" ht="30.75" customHeight="1" x14ac:dyDescent="0.2">
      <c r="A72" s="53"/>
      <c r="B72" s="102"/>
      <c r="C72" s="102"/>
      <c r="D72" s="20" t="s">
        <v>12</v>
      </c>
      <c r="E72" s="41">
        <f t="shared" si="41"/>
        <v>229265.78999999998</v>
      </c>
      <c r="F72" s="41">
        <f t="shared" si="41"/>
        <v>81599.119189999998</v>
      </c>
      <c r="G72" s="43">
        <v>27861</v>
      </c>
      <c r="H72" s="43">
        <f t="shared" si="42"/>
        <v>26903.110479999999</v>
      </c>
      <c r="I72" s="43">
        <v>28252.3</v>
      </c>
      <c r="J72" s="43">
        <f t="shared" si="42"/>
        <v>28491.618709999999</v>
      </c>
      <c r="K72" s="43">
        <f t="shared" si="42"/>
        <v>26220.22</v>
      </c>
      <c r="L72" s="43">
        <f t="shared" si="42"/>
        <v>26204.39</v>
      </c>
      <c r="M72" s="43">
        <f t="shared" si="43"/>
        <v>32444.06</v>
      </c>
      <c r="N72" s="43">
        <f t="shared" si="43"/>
        <v>0</v>
      </c>
      <c r="O72" s="43">
        <f t="shared" si="43"/>
        <v>28530.959999999999</v>
      </c>
      <c r="P72" s="43">
        <f t="shared" si="43"/>
        <v>0</v>
      </c>
      <c r="Q72" s="43">
        <f t="shared" si="43"/>
        <v>29530.959999999999</v>
      </c>
      <c r="R72" s="43">
        <f t="shared" si="43"/>
        <v>0</v>
      </c>
      <c r="S72" s="43">
        <f t="shared" si="43"/>
        <v>28530.959999999999</v>
      </c>
      <c r="T72" s="43">
        <f t="shared" si="43"/>
        <v>0</v>
      </c>
      <c r="U72" s="43">
        <f t="shared" si="43"/>
        <v>28530.959999999999</v>
      </c>
      <c r="V72" s="43">
        <f t="shared" si="43"/>
        <v>0</v>
      </c>
    </row>
    <row r="73" spans="1:22" ht="45.75" customHeight="1" x14ac:dyDescent="0.2">
      <c r="A73" s="53"/>
      <c r="B73" s="103"/>
      <c r="C73" s="102"/>
      <c r="D73" s="21" t="s">
        <v>13</v>
      </c>
      <c r="E73" s="41">
        <f t="shared" si="41"/>
        <v>1179.27</v>
      </c>
      <c r="F73" s="41">
        <f t="shared" si="41"/>
        <v>742.46</v>
      </c>
      <c r="G73" s="43">
        <f t="shared" si="42"/>
        <v>149</v>
      </c>
      <c r="H73" s="43">
        <f t="shared" si="42"/>
        <v>149</v>
      </c>
      <c r="I73" s="43">
        <f t="shared" si="42"/>
        <v>89</v>
      </c>
      <c r="J73" s="43">
        <f t="shared" si="42"/>
        <v>89</v>
      </c>
      <c r="K73" s="43">
        <f t="shared" si="42"/>
        <v>504.46999999999997</v>
      </c>
      <c r="L73" s="43">
        <f t="shared" si="42"/>
        <v>504.46</v>
      </c>
      <c r="M73" s="43">
        <f t="shared" si="43"/>
        <v>87.36</v>
      </c>
      <c r="N73" s="43">
        <f t="shared" si="43"/>
        <v>0</v>
      </c>
      <c r="O73" s="43">
        <f t="shared" si="43"/>
        <v>87.36</v>
      </c>
      <c r="P73" s="43">
        <f t="shared" si="43"/>
        <v>0</v>
      </c>
      <c r="Q73" s="43">
        <f t="shared" si="43"/>
        <v>87.36</v>
      </c>
      <c r="R73" s="43">
        <f t="shared" si="43"/>
        <v>0</v>
      </c>
      <c r="S73" s="43">
        <f t="shared" si="43"/>
        <v>87.36</v>
      </c>
      <c r="T73" s="43">
        <f t="shared" si="43"/>
        <v>0</v>
      </c>
      <c r="U73" s="43">
        <f t="shared" si="43"/>
        <v>87.36</v>
      </c>
      <c r="V73" s="43">
        <f t="shared" si="43"/>
        <v>0</v>
      </c>
    </row>
    <row r="74" spans="1:22" ht="27" customHeight="1" x14ac:dyDescent="0.2">
      <c r="A74" s="53"/>
      <c r="B74" s="101" t="s">
        <v>32</v>
      </c>
      <c r="C74" s="102"/>
      <c r="D74" s="67" t="s">
        <v>8</v>
      </c>
      <c r="E74" s="68">
        <f>E76+E77+E78+E79</f>
        <v>2772.52</v>
      </c>
      <c r="F74" s="68">
        <f>F76+F77+F78+F79</f>
        <v>752.78</v>
      </c>
      <c r="G74" s="70">
        <f t="shared" ref="G74:L74" si="44">G76+G77+G78+G79</f>
        <v>404.3</v>
      </c>
      <c r="H74" s="70">
        <f t="shared" si="44"/>
        <v>403.3</v>
      </c>
      <c r="I74" s="70">
        <f t="shared" si="44"/>
        <v>176.69</v>
      </c>
      <c r="J74" s="70">
        <f t="shared" si="44"/>
        <v>176.69</v>
      </c>
      <c r="K74" s="70">
        <f t="shared" si="44"/>
        <v>172.79</v>
      </c>
      <c r="L74" s="70">
        <f t="shared" si="44"/>
        <v>172.79</v>
      </c>
      <c r="M74" s="70">
        <f>M76+M77+M78+M79</f>
        <v>1058.74</v>
      </c>
      <c r="N74" s="70">
        <f>N76+N77+N78+N79</f>
        <v>0</v>
      </c>
      <c r="O74" s="70">
        <f>O76+O77+O78+O79</f>
        <v>240</v>
      </c>
      <c r="P74" s="70">
        <f>P76+P77+P78+P79</f>
        <v>0</v>
      </c>
      <c r="Q74" s="70">
        <f t="shared" ref="Q74:V74" si="45">Q76+Q77+Q78+Q79</f>
        <v>240</v>
      </c>
      <c r="R74" s="70">
        <f t="shared" si="45"/>
        <v>0</v>
      </c>
      <c r="S74" s="70">
        <f t="shared" si="45"/>
        <v>240</v>
      </c>
      <c r="T74" s="70">
        <f t="shared" si="45"/>
        <v>0</v>
      </c>
      <c r="U74" s="70">
        <f t="shared" si="45"/>
        <v>240</v>
      </c>
      <c r="V74" s="70">
        <f t="shared" si="45"/>
        <v>0</v>
      </c>
    </row>
    <row r="75" spans="1:22" ht="22.5" customHeight="1" x14ac:dyDescent="0.2">
      <c r="A75" s="53"/>
      <c r="B75" s="102"/>
      <c r="C75" s="102"/>
      <c r="D75" s="17" t="s">
        <v>5</v>
      </c>
      <c r="E75" s="41"/>
      <c r="F75" s="41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2" ht="45.75" customHeight="1" x14ac:dyDescent="0.2">
      <c r="A76" s="53"/>
      <c r="B76" s="102"/>
      <c r="C76" s="102"/>
      <c r="D76" s="18" t="s">
        <v>10</v>
      </c>
      <c r="E76" s="41">
        <f t="shared" ref="E76:F79" si="46">G76+I76+K76+M76+O76</f>
        <v>0</v>
      </c>
      <c r="F76" s="41">
        <f t="shared" si="46"/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/>
      <c r="O76" s="45">
        <v>0</v>
      </c>
      <c r="P76" s="45">
        <v>0</v>
      </c>
      <c r="Q76" s="45">
        <v>0</v>
      </c>
      <c r="R76" s="45"/>
      <c r="S76" s="45">
        <v>0</v>
      </c>
      <c r="T76" s="45"/>
      <c r="U76" s="45">
        <v>0</v>
      </c>
      <c r="V76" s="45"/>
    </row>
    <row r="77" spans="1:22" ht="25.5" customHeight="1" x14ac:dyDescent="0.2">
      <c r="A77" s="53"/>
      <c r="B77" s="102"/>
      <c r="C77" s="102"/>
      <c r="D77" s="19" t="s">
        <v>11</v>
      </c>
      <c r="E77" s="41">
        <f t="shared" si="46"/>
        <v>0</v>
      </c>
      <c r="F77" s="41">
        <f t="shared" si="46"/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/>
      <c r="O77" s="45">
        <v>0</v>
      </c>
      <c r="P77" s="45">
        <v>0</v>
      </c>
      <c r="Q77" s="45">
        <v>0</v>
      </c>
      <c r="R77" s="45"/>
      <c r="S77" s="45">
        <v>0</v>
      </c>
      <c r="T77" s="45"/>
      <c r="U77" s="45">
        <v>0</v>
      </c>
      <c r="V77" s="45"/>
    </row>
    <row r="78" spans="1:22" ht="24.75" customHeight="1" x14ac:dyDescent="0.2">
      <c r="A78" s="53"/>
      <c r="B78" s="102"/>
      <c r="C78" s="102"/>
      <c r="D78" s="20" t="s">
        <v>12</v>
      </c>
      <c r="E78" s="41">
        <f>G78+I78+K78+M78+O78+Q78+S78+U78</f>
        <v>2772.52</v>
      </c>
      <c r="F78" s="41">
        <f>H78+J78+L78+N78+P78+R78+T78+V78</f>
        <v>752.78</v>
      </c>
      <c r="G78" s="42">
        <v>404.3</v>
      </c>
      <c r="H78" s="42">
        <v>403.3</v>
      </c>
      <c r="I78" s="42">
        <v>176.69</v>
      </c>
      <c r="J78" s="42">
        <v>176.69</v>
      </c>
      <c r="K78" s="42">
        <v>172.79</v>
      </c>
      <c r="L78" s="42">
        <v>172.79</v>
      </c>
      <c r="M78" s="42">
        <v>1058.74</v>
      </c>
      <c r="N78" s="45"/>
      <c r="O78" s="45">
        <v>240</v>
      </c>
      <c r="P78" s="45"/>
      <c r="Q78" s="45">
        <v>240</v>
      </c>
      <c r="R78" s="45"/>
      <c r="S78" s="45">
        <v>240</v>
      </c>
      <c r="T78" s="45"/>
      <c r="U78" s="45">
        <v>240</v>
      </c>
      <c r="V78" s="45"/>
    </row>
    <row r="79" spans="1:22" ht="45.75" customHeight="1" x14ac:dyDescent="0.2">
      <c r="A79" s="53"/>
      <c r="B79" s="102"/>
      <c r="C79" s="102"/>
      <c r="D79" s="21" t="s">
        <v>13</v>
      </c>
      <c r="E79" s="41">
        <f t="shared" si="46"/>
        <v>0</v>
      </c>
      <c r="F79" s="41">
        <f t="shared" si="46"/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/>
      <c r="O79" s="45">
        <v>0</v>
      </c>
      <c r="P79" s="45"/>
      <c r="Q79" s="45">
        <v>0</v>
      </c>
      <c r="R79" s="45"/>
      <c r="S79" s="45">
        <v>0</v>
      </c>
      <c r="T79" s="45"/>
      <c r="U79" s="45">
        <v>0</v>
      </c>
      <c r="V79" s="45"/>
    </row>
    <row r="80" spans="1:22" ht="33.75" customHeight="1" x14ac:dyDescent="0.2">
      <c r="A80" s="53"/>
      <c r="B80" s="101" t="s">
        <v>30</v>
      </c>
      <c r="C80" s="102"/>
      <c r="D80" s="67" t="s">
        <v>8</v>
      </c>
      <c r="E80" s="68">
        <f>E82+E83+E84+E85</f>
        <v>26411.660000000003</v>
      </c>
      <c r="F80" s="68">
        <f t="shared" ref="F80:V80" si="47">F82+F83+F84+F85</f>
        <v>11688.51859</v>
      </c>
      <c r="G80" s="68">
        <f t="shared" si="47"/>
        <v>3957.14</v>
      </c>
      <c r="H80" s="68">
        <f t="shared" si="47"/>
        <v>3957.1288399999999</v>
      </c>
      <c r="I80" s="68">
        <f t="shared" si="47"/>
        <v>4902.78</v>
      </c>
      <c r="J80" s="68">
        <f t="shared" si="47"/>
        <v>4899.0797499999999</v>
      </c>
      <c r="K80" s="68">
        <f t="shared" si="47"/>
        <v>2835.69</v>
      </c>
      <c r="L80" s="68">
        <f t="shared" si="47"/>
        <v>2832.31</v>
      </c>
      <c r="M80" s="68">
        <f t="shared" si="47"/>
        <v>3096.25</v>
      </c>
      <c r="N80" s="68">
        <f t="shared" si="47"/>
        <v>0</v>
      </c>
      <c r="O80" s="68">
        <f t="shared" si="47"/>
        <v>2904.95</v>
      </c>
      <c r="P80" s="68">
        <f t="shared" si="47"/>
        <v>0</v>
      </c>
      <c r="Q80" s="68">
        <f t="shared" si="47"/>
        <v>2904.95</v>
      </c>
      <c r="R80" s="68">
        <f t="shared" si="47"/>
        <v>0</v>
      </c>
      <c r="S80" s="68">
        <f t="shared" si="47"/>
        <v>2904.95</v>
      </c>
      <c r="T80" s="68">
        <f t="shared" si="47"/>
        <v>0</v>
      </c>
      <c r="U80" s="68">
        <f t="shared" si="47"/>
        <v>2904.95</v>
      </c>
      <c r="V80" s="68">
        <f t="shared" si="47"/>
        <v>0</v>
      </c>
    </row>
    <row r="81" spans="1:22" ht="33" customHeight="1" x14ac:dyDescent="0.2">
      <c r="A81" s="53"/>
      <c r="B81" s="102"/>
      <c r="C81" s="102"/>
      <c r="D81" s="17" t="s">
        <v>5</v>
      </c>
      <c r="E81" s="41"/>
      <c r="F81" s="41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</row>
    <row r="82" spans="1:22" ht="45.75" customHeight="1" x14ac:dyDescent="0.2">
      <c r="A82" s="53"/>
      <c r="B82" s="102"/>
      <c r="C82" s="102"/>
      <c r="D82" s="18" t="s">
        <v>10</v>
      </c>
      <c r="E82" s="41">
        <f t="shared" ref="E82:F84" si="48">G82+I82+K82+M82+O82+Q82+S82+U82</f>
        <v>0</v>
      </c>
      <c r="F82" s="41">
        <f t="shared" ref="F82:F83" si="49">H82+J82+L82+N82+P82</f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/>
      <c r="O82" s="45">
        <v>0</v>
      </c>
      <c r="P82" s="45"/>
      <c r="Q82" s="45"/>
      <c r="R82" s="45"/>
      <c r="S82" s="45"/>
      <c r="T82" s="45"/>
      <c r="U82" s="45"/>
      <c r="V82" s="45"/>
    </row>
    <row r="83" spans="1:22" ht="24" customHeight="1" x14ac:dyDescent="0.2">
      <c r="A83" s="53"/>
      <c r="B83" s="102"/>
      <c r="C83" s="102"/>
      <c r="D83" s="19" t="s">
        <v>11</v>
      </c>
      <c r="E83" s="41">
        <f t="shared" si="48"/>
        <v>0</v>
      </c>
      <c r="F83" s="41">
        <f t="shared" si="49"/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/>
      <c r="O83" s="45">
        <v>0</v>
      </c>
      <c r="P83" s="45"/>
      <c r="Q83" s="45"/>
      <c r="R83" s="45"/>
      <c r="S83" s="45"/>
      <c r="T83" s="45"/>
      <c r="U83" s="45"/>
      <c r="V83" s="45"/>
    </row>
    <row r="84" spans="1:22" ht="25.5" customHeight="1" x14ac:dyDescent="0.2">
      <c r="A84" s="53"/>
      <c r="B84" s="102"/>
      <c r="C84" s="102"/>
      <c r="D84" s="20" t="s">
        <v>12</v>
      </c>
      <c r="E84" s="41">
        <f t="shared" si="48"/>
        <v>25892.260000000002</v>
      </c>
      <c r="F84" s="41">
        <f t="shared" si="48"/>
        <v>11294.11859</v>
      </c>
      <c r="G84" s="42">
        <v>3924.14</v>
      </c>
      <c r="H84" s="42">
        <v>3924.1288399999999</v>
      </c>
      <c r="I84" s="42">
        <v>4869.78</v>
      </c>
      <c r="J84" s="42">
        <v>4866.0797499999999</v>
      </c>
      <c r="K84" s="42">
        <v>2507.29</v>
      </c>
      <c r="L84" s="42">
        <v>2503.91</v>
      </c>
      <c r="M84" s="42">
        <v>3071.25</v>
      </c>
      <c r="N84" s="45"/>
      <c r="O84" s="42">
        <v>2879.95</v>
      </c>
      <c r="P84" s="45"/>
      <c r="Q84" s="42">
        <v>2879.95</v>
      </c>
      <c r="R84" s="42"/>
      <c r="S84" s="42">
        <v>2879.95</v>
      </c>
      <c r="T84" s="42"/>
      <c r="U84" s="42">
        <v>2879.95</v>
      </c>
      <c r="V84" s="45"/>
    </row>
    <row r="85" spans="1:22" ht="45.75" customHeight="1" x14ac:dyDescent="0.2">
      <c r="A85" s="53"/>
      <c r="B85" s="103"/>
      <c r="C85" s="102"/>
      <c r="D85" s="21" t="s">
        <v>13</v>
      </c>
      <c r="E85" s="41">
        <f>G85+I85+K85+M85+O85+Q85+S85+U85</f>
        <v>519.4</v>
      </c>
      <c r="F85" s="41">
        <f>H85+J85+L85+N85+P85+R85+T85+V85</f>
        <v>394.4</v>
      </c>
      <c r="G85" s="45">
        <v>33</v>
      </c>
      <c r="H85" s="45">
        <v>33</v>
      </c>
      <c r="I85" s="45">
        <v>33</v>
      </c>
      <c r="J85" s="45">
        <v>33</v>
      </c>
      <c r="K85" s="42">
        <v>328.4</v>
      </c>
      <c r="L85" s="42">
        <v>328.4</v>
      </c>
      <c r="M85" s="42">
        <v>25</v>
      </c>
      <c r="N85" s="42"/>
      <c r="O85" s="42">
        <v>25</v>
      </c>
      <c r="P85" s="42"/>
      <c r="Q85" s="42">
        <v>25</v>
      </c>
      <c r="R85" s="42"/>
      <c r="S85" s="42">
        <v>25</v>
      </c>
      <c r="T85" s="42"/>
      <c r="U85" s="42">
        <v>25</v>
      </c>
      <c r="V85" s="45"/>
    </row>
    <row r="86" spans="1:22" ht="30.75" customHeight="1" x14ac:dyDescent="0.2">
      <c r="A86" s="53"/>
      <c r="B86" s="101" t="s">
        <v>33</v>
      </c>
      <c r="C86" s="102"/>
      <c r="D86" s="67" t="s">
        <v>8</v>
      </c>
      <c r="E86" s="68">
        <f>E88+E89+E90+E91</f>
        <v>48681.79</v>
      </c>
      <c r="F86" s="68">
        <f t="shared" ref="F86:V86" si="50">F88+F89+F90+F91</f>
        <v>15985.06911</v>
      </c>
      <c r="G86" s="68">
        <f t="shared" si="50"/>
        <v>5616.63</v>
      </c>
      <c r="H86" s="68">
        <f t="shared" si="50"/>
        <v>5616.634</v>
      </c>
      <c r="I86" s="68">
        <f t="shared" si="50"/>
        <v>5595.04</v>
      </c>
      <c r="J86" s="68">
        <f t="shared" si="50"/>
        <v>5593.6151099999997</v>
      </c>
      <c r="K86" s="68">
        <f t="shared" si="50"/>
        <v>4776.7299999999996</v>
      </c>
      <c r="L86" s="68">
        <f t="shared" si="50"/>
        <v>4774.8200000000006</v>
      </c>
      <c r="M86" s="68">
        <f t="shared" si="50"/>
        <v>7730.03</v>
      </c>
      <c r="N86" s="68">
        <f t="shared" si="50"/>
        <v>0</v>
      </c>
      <c r="O86" s="68">
        <f t="shared" si="50"/>
        <v>5990.8399999999992</v>
      </c>
      <c r="P86" s="68">
        <f t="shared" si="50"/>
        <v>0</v>
      </c>
      <c r="Q86" s="68">
        <f t="shared" si="50"/>
        <v>6990.8399999999992</v>
      </c>
      <c r="R86" s="68">
        <f t="shared" si="50"/>
        <v>0</v>
      </c>
      <c r="S86" s="68">
        <f t="shared" si="50"/>
        <v>5990.8399999999992</v>
      </c>
      <c r="T86" s="68">
        <f t="shared" si="50"/>
        <v>0</v>
      </c>
      <c r="U86" s="68">
        <f t="shared" si="50"/>
        <v>5990.8399999999992</v>
      </c>
      <c r="V86" s="68">
        <f t="shared" si="50"/>
        <v>0</v>
      </c>
    </row>
    <row r="87" spans="1:22" ht="28.5" customHeight="1" x14ac:dyDescent="0.2">
      <c r="A87" s="53"/>
      <c r="B87" s="102"/>
      <c r="C87" s="102"/>
      <c r="D87" s="17" t="s">
        <v>5</v>
      </c>
      <c r="E87" s="41"/>
      <c r="F87" s="41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spans="1:22" ht="45.75" customHeight="1" x14ac:dyDescent="0.2">
      <c r="A88" s="53"/>
      <c r="B88" s="102"/>
      <c r="C88" s="102"/>
      <c r="D88" s="18" t="s">
        <v>10</v>
      </c>
      <c r="E88" s="41">
        <f t="shared" ref="E88:F89" si="51">G88+I88+K88+M88+O88</f>
        <v>0</v>
      </c>
      <c r="F88" s="41">
        <f t="shared" si="51"/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/>
      <c r="O88" s="45">
        <v>0</v>
      </c>
      <c r="P88" s="45"/>
      <c r="Q88" s="45">
        <v>0</v>
      </c>
      <c r="R88" s="45"/>
      <c r="S88" s="45">
        <v>0</v>
      </c>
      <c r="T88" s="45"/>
      <c r="U88" s="45">
        <v>0</v>
      </c>
      <c r="V88" s="45"/>
    </row>
    <row r="89" spans="1:22" ht="25.5" customHeight="1" x14ac:dyDescent="0.2">
      <c r="A89" s="53"/>
      <c r="B89" s="102"/>
      <c r="C89" s="102"/>
      <c r="D89" s="19" t="s">
        <v>11</v>
      </c>
      <c r="E89" s="41">
        <f t="shared" si="51"/>
        <v>0</v>
      </c>
      <c r="F89" s="41">
        <f t="shared" si="51"/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/>
      <c r="O89" s="45">
        <v>0</v>
      </c>
      <c r="P89" s="45"/>
      <c r="Q89" s="45">
        <v>0</v>
      </c>
      <c r="R89" s="45"/>
      <c r="S89" s="45">
        <v>0</v>
      </c>
      <c r="T89" s="45"/>
      <c r="U89" s="45">
        <v>0</v>
      </c>
      <c r="V89" s="45"/>
    </row>
    <row r="90" spans="1:22" ht="24.75" customHeight="1" x14ac:dyDescent="0.2">
      <c r="A90" s="53"/>
      <c r="B90" s="102"/>
      <c r="C90" s="102"/>
      <c r="D90" s="20" t="s">
        <v>12</v>
      </c>
      <c r="E90" s="41">
        <f>G90+I90+K90+M90+O90+Q90+S90+U90</f>
        <v>48021.919999999998</v>
      </c>
      <c r="F90" s="41">
        <f>H90+J90+L90+N90+P90+R90+T90+V90</f>
        <v>15637.009110000001</v>
      </c>
      <c r="G90" s="42">
        <v>5500.63</v>
      </c>
      <c r="H90" s="42">
        <v>5500.634</v>
      </c>
      <c r="I90" s="42">
        <v>5539.04</v>
      </c>
      <c r="J90" s="42">
        <v>5537.6151099999997</v>
      </c>
      <c r="K90" s="42">
        <v>4600.66</v>
      </c>
      <c r="L90" s="42">
        <v>4598.76</v>
      </c>
      <c r="M90" s="42">
        <v>7667.67</v>
      </c>
      <c r="N90" s="45"/>
      <c r="O90" s="42">
        <v>5928.48</v>
      </c>
      <c r="P90" s="45"/>
      <c r="Q90" s="45">
        <v>6928.48</v>
      </c>
      <c r="R90" s="45"/>
      <c r="S90" s="45">
        <v>5928.48</v>
      </c>
      <c r="T90" s="45"/>
      <c r="U90" s="45">
        <v>5928.48</v>
      </c>
      <c r="V90" s="45"/>
    </row>
    <row r="91" spans="1:22" ht="45.75" customHeight="1" x14ac:dyDescent="0.2">
      <c r="A91" s="53"/>
      <c r="B91" s="103"/>
      <c r="C91" s="102"/>
      <c r="D91" s="21" t="s">
        <v>13</v>
      </c>
      <c r="E91" s="41">
        <f>G91+I91+K91+M91+O91+Q91+S91+U91</f>
        <v>659.87</v>
      </c>
      <c r="F91" s="41">
        <f>H91+J91+L91+N91+P91+R91+T91+V91</f>
        <v>348.06</v>
      </c>
      <c r="G91" s="45">
        <v>116</v>
      </c>
      <c r="H91" s="42">
        <v>116</v>
      </c>
      <c r="I91" s="45">
        <v>56</v>
      </c>
      <c r="J91" s="45">
        <v>56</v>
      </c>
      <c r="K91" s="45">
        <v>176.07</v>
      </c>
      <c r="L91" s="42">
        <v>176.06</v>
      </c>
      <c r="M91" s="45">
        <v>62.36</v>
      </c>
      <c r="N91" s="45"/>
      <c r="O91" s="45">
        <v>62.36</v>
      </c>
      <c r="P91" s="45"/>
      <c r="Q91" s="45">
        <v>62.36</v>
      </c>
      <c r="R91" s="45"/>
      <c r="S91" s="45">
        <v>62.36</v>
      </c>
      <c r="T91" s="45"/>
      <c r="U91" s="45">
        <v>62.36</v>
      </c>
      <c r="V91" s="45"/>
    </row>
    <row r="92" spans="1:22" ht="31.5" customHeight="1" x14ac:dyDescent="0.2">
      <c r="A92" s="53"/>
      <c r="B92" s="101" t="s">
        <v>23</v>
      </c>
      <c r="C92" s="102"/>
      <c r="D92" s="67" t="s">
        <v>8</v>
      </c>
      <c r="E92" s="68">
        <f>E94+E95+E96+E97</f>
        <v>152579.09</v>
      </c>
      <c r="F92" s="68">
        <f t="shared" ref="F92:V92" si="52">F94+F95+F96+F97</f>
        <v>53915.211490000002</v>
      </c>
      <c r="G92" s="68">
        <f t="shared" si="52"/>
        <v>17142.669999999998</v>
      </c>
      <c r="H92" s="68">
        <f t="shared" si="52"/>
        <v>17075.047640000001</v>
      </c>
      <c r="I92" s="68">
        <f t="shared" si="52"/>
        <v>17920.419999999998</v>
      </c>
      <c r="J92" s="68">
        <f t="shared" si="52"/>
        <v>17911.233850000001</v>
      </c>
      <c r="K92" s="68">
        <f t="shared" si="52"/>
        <v>18939.48</v>
      </c>
      <c r="L92" s="68">
        <f t="shared" si="52"/>
        <v>18928.93</v>
      </c>
      <c r="M92" s="68">
        <f t="shared" si="52"/>
        <v>20646.400000000001</v>
      </c>
      <c r="N92" s="68">
        <f t="shared" si="52"/>
        <v>0</v>
      </c>
      <c r="O92" s="68">
        <f t="shared" si="52"/>
        <v>19482.53</v>
      </c>
      <c r="P92" s="68">
        <f t="shared" si="52"/>
        <v>0</v>
      </c>
      <c r="Q92" s="68">
        <f t="shared" si="52"/>
        <v>19482.53</v>
      </c>
      <c r="R92" s="68">
        <f t="shared" si="52"/>
        <v>0</v>
      </c>
      <c r="S92" s="68">
        <f t="shared" si="52"/>
        <v>19482.53</v>
      </c>
      <c r="T92" s="68">
        <f t="shared" si="52"/>
        <v>0</v>
      </c>
      <c r="U92" s="68">
        <f t="shared" si="52"/>
        <v>19482.53</v>
      </c>
      <c r="V92" s="68">
        <f t="shared" si="52"/>
        <v>0</v>
      </c>
    </row>
    <row r="93" spans="1:22" ht="24.75" customHeight="1" x14ac:dyDescent="0.2">
      <c r="A93" s="53"/>
      <c r="B93" s="102"/>
      <c r="C93" s="102"/>
      <c r="D93" s="17" t="s">
        <v>5</v>
      </c>
      <c r="E93" s="41"/>
      <c r="F93" s="41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spans="1:22" ht="45.75" customHeight="1" x14ac:dyDescent="0.2">
      <c r="A94" s="53"/>
      <c r="B94" s="102"/>
      <c r="C94" s="102"/>
      <c r="D94" s="18" t="s">
        <v>10</v>
      </c>
      <c r="E94" s="41">
        <f t="shared" ref="E94:F97" si="53">G94+I94+K94+M94+O94</f>
        <v>0</v>
      </c>
      <c r="F94" s="41">
        <f t="shared" si="53"/>
        <v>0</v>
      </c>
      <c r="G94" s="43">
        <v>0</v>
      </c>
      <c r="H94" s="45">
        <v>0</v>
      </c>
      <c r="I94" s="45">
        <v>0</v>
      </c>
      <c r="J94" s="45">
        <v>0</v>
      </c>
      <c r="K94" s="43">
        <v>0</v>
      </c>
      <c r="L94" s="45">
        <v>0</v>
      </c>
      <c r="M94" s="43">
        <v>0</v>
      </c>
      <c r="N94" s="45"/>
      <c r="O94" s="43">
        <v>0</v>
      </c>
      <c r="P94" s="45"/>
      <c r="Q94" s="45">
        <v>0</v>
      </c>
      <c r="R94" s="45"/>
      <c r="S94" s="45">
        <v>0</v>
      </c>
      <c r="T94" s="45"/>
      <c r="U94" s="45">
        <v>0</v>
      </c>
      <c r="V94" s="45"/>
    </row>
    <row r="95" spans="1:22" ht="30" customHeight="1" x14ac:dyDescent="0.2">
      <c r="A95" s="53"/>
      <c r="B95" s="102"/>
      <c r="C95" s="102"/>
      <c r="D95" s="19" t="s">
        <v>11</v>
      </c>
      <c r="E95" s="41">
        <f t="shared" si="53"/>
        <v>0</v>
      </c>
      <c r="F95" s="41">
        <f t="shared" si="53"/>
        <v>0</v>
      </c>
      <c r="G95" s="43">
        <v>0</v>
      </c>
      <c r="H95" s="45">
        <v>0</v>
      </c>
      <c r="I95" s="45">
        <v>0</v>
      </c>
      <c r="J95" s="45">
        <v>0</v>
      </c>
      <c r="K95" s="43">
        <v>0</v>
      </c>
      <c r="L95" s="45">
        <v>0</v>
      </c>
      <c r="M95" s="43">
        <v>0</v>
      </c>
      <c r="N95" s="45"/>
      <c r="O95" s="43">
        <v>0</v>
      </c>
      <c r="P95" s="45"/>
      <c r="Q95" s="45">
        <v>0</v>
      </c>
      <c r="R95" s="45"/>
      <c r="S95" s="45">
        <v>0</v>
      </c>
      <c r="T95" s="45"/>
      <c r="U95" s="45">
        <v>0</v>
      </c>
      <c r="V95" s="45"/>
    </row>
    <row r="96" spans="1:22" ht="28.5" customHeight="1" x14ac:dyDescent="0.2">
      <c r="A96" s="53"/>
      <c r="B96" s="102"/>
      <c r="C96" s="102"/>
      <c r="D96" s="20" t="s">
        <v>12</v>
      </c>
      <c r="E96" s="41">
        <f>G96+I96+K96+M96+O96+Q96+S96+U96</f>
        <v>152579.09</v>
      </c>
      <c r="F96" s="41">
        <f>H96+J96+L96+N96+P96+R96+T96+V96</f>
        <v>53915.211490000002</v>
      </c>
      <c r="G96" s="42">
        <v>17142.669999999998</v>
      </c>
      <c r="H96" s="42">
        <v>17075.047640000001</v>
      </c>
      <c r="I96" s="42">
        <v>17920.419999999998</v>
      </c>
      <c r="J96" s="42">
        <v>17911.233850000001</v>
      </c>
      <c r="K96" s="42">
        <v>18939.48</v>
      </c>
      <c r="L96" s="45">
        <v>18928.93</v>
      </c>
      <c r="M96" s="42">
        <v>20646.400000000001</v>
      </c>
      <c r="N96" s="45"/>
      <c r="O96" s="42">
        <v>19482.53</v>
      </c>
      <c r="P96" s="45"/>
      <c r="Q96" s="42">
        <v>19482.53</v>
      </c>
      <c r="R96" s="42"/>
      <c r="S96" s="42">
        <v>19482.53</v>
      </c>
      <c r="T96" s="42"/>
      <c r="U96" s="42">
        <v>19482.53</v>
      </c>
      <c r="V96" s="45"/>
    </row>
    <row r="97" spans="1:247" ht="45.75" customHeight="1" x14ac:dyDescent="0.2">
      <c r="A97" s="53"/>
      <c r="B97" s="103"/>
      <c r="C97" s="103"/>
      <c r="D97" s="21" t="s">
        <v>13</v>
      </c>
      <c r="E97" s="41">
        <f t="shared" si="53"/>
        <v>0</v>
      </c>
      <c r="F97" s="41">
        <f t="shared" si="53"/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/>
      <c r="O97" s="45">
        <v>0</v>
      </c>
      <c r="P97" s="45"/>
      <c r="Q97" s="45">
        <v>0</v>
      </c>
      <c r="R97" s="45"/>
      <c r="S97" s="45">
        <v>0</v>
      </c>
      <c r="T97" s="45"/>
      <c r="U97" s="45">
        <v>0</v>
      </c>
      <c r="V97" s="45"/>
    </row>
    <row r="98" spans="1:247" ht="22.5" customHeight="1" x14ac:dyDescent="0.2">
      <c r="A98" s="66" t="s">
        <v>49</v>
      </c>
      <c r="B98" s="101" t="s">
        <v>90</v>
      </c>
      <c r="C98" s="104" t="s">
        <v>85</v>
      </c>
      <c r="D98" s="23" t="s">
        <v>8</v>
      </c>
      <c r="E98" s="41">
        <f>G98+I98+K98+M98+O98+Q98+S98+U98</f>
        <v>1096197.7659399998</v>
      </c>
      <c r="F98" s="41">
        <f>F100+F101+F102+F103</f>
        <v>384677.69387999998</v>
      </c>
      <c r="G98" s="41">
        <f t="shared" ref="G98:V98" si="54">G100+G101+G102+G103</f>
        <v>118957.12736</v>
      </c>
      <c r="H98" s="41">
        <f t="shared" si="54"/>
        <v>117475.476</v>
      </c>
      <c r="I98" s="41">
        <f t="shared" si="54"/>
        <v>123270.75730999999</v>
      </c>
      <c r="J98" s="41">
        <f t="shared" si="54"/>
        <v>121791.27787999999</v>
      </c>
      <c r="K98" s="41">
        <f>K100+K101+K102+K103</f>
        <v>145522.64979999998</v>
      </c>
      <c r="L98" s="41">
        <f t="shared" si="54"/>
        <v>145410.94</v>
      </c>
      <c r="M98" s="41">
        <f t="shared" si="54"/>
        <v>170070.85846999998</v>
      </c>
      <c r="N98" s="41">
        <f t="shared" si="54"/>
        <v>0</v>
      </c>
      <c r="O98" s="41">
        <f t="shared" si="54"/>
        <v>134847.84700000001</v>
      </c>
      <c r="P98" s="41">
        <f t="shared" si="54"/>
        <v>0</v>
      </c>
      <c r="Q98" s="41">
        <f t="shared" si="54"/>
        <v>133842.842</v>
      </c>
      <c r="R98" s="41">
        <f t="shared" si="54"/>
        <v>0</v>
      </c>
      <c r="S98" s="41">
        <f t="shared" si="54"/>
        <v>134842.842</v>
      </c>
      <c r="T98" s="41">
        <f t="shared" si="54"/>
        <v>0</v>
      </c>
      <c r="U98" s="41">
        <f t="shared" si="54"/>
        <v>134842.842</v>
      </c>
      <c r="V98" s="41">
        <f t="shared" si="54"/>
        <v>0</v>
      </c>
    </row>
    <row r="99" spans="1:247" ht="23.25" x14ac:dyDescent="0.2">
      <c r="A99" s="53"/>
      <c r="B99" s="102"/>
      <c r="C99" s="105"/>
      <c r="D99" s="17" t="s">
        <v>5</v>
      </c>
      <c r="E99" s="41"/>
      <c r="F99" s="41">
        <v>0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</row>
    <row r="100" spans="1:247" ht="23.25" x14ac:dyDescent="0.2">
      <c r="A100" s="53"/>
      <c r="B100" s="102"/>
      <c r="C100" s="105"/>
      <c r="D100" s="18" t="s">
        <v>18</v>
      </c>
      <c r="E100" s="41">
        <f>G100+I100+K100+M100+O100+Q100+S100+U100</f>
        <v>20516.472470000001</v>
      </c>
      <c r="F100" s="41">
        <f>H100+J100+L100+N100+P100+R100+T100+V100</f>
        <v>9200.4515699999993</v>
      </c>
      <c r="G100" s="42">
        <v>3016.4724700000002</v>
      </c>
      <c r="H100" s="42">
        <v>3016.4724700000002</v>
      </c>
      <c r="I100" s="42">
        <v>5000</v>
      </c>
      <c r="J100" s="42">
        <v>6183.9790999999996</v>
      </c>
      <c r="K100" s="42">
        <v>0</v>
      </c>
      <c r="L100" s="42">
        <v>0</v>
      </c>
      <c r="M100" s="42">
        <v>12500</v>
      </c>
      <c r="N100" s="42"/>
      <c r="O100" s="42">
        <v>0</v>
      </c>
      <c r="P100" s="42"/>
      <c r="Q100" s="42">
        <v>0</v>
      </c>
      <c r="R100" s="42"/>
      <c r="S100" s="42">
        <v>0</v>
      </c>
      <c r="T100" s="42"/>
      <c r="U100" s="42">
        <v>0</v>
      </c>
      <c r="V100" s="42"/>
    </row>
    <row r="101" spans="1:247" ht="23.25" x14ac:dyDescent="0.2">
      <c r="A101" s="53"/>
      <c r="B101" s="102"/>
      <c r="C101" s="105"/>
      <c r="D101" s="19" t="s">
        <v>11</v>
      </c>
      <c r="E101" s="41">
        <f t="shared" ref="E101:E103" si="55">G101+I101+K101+M101+O101+Q101+S101+U101</f>
        <v>33114.69586</v>
      </c>
      <c r="F101" s="41">
        <f t="shared" ref="F101:F103" si="56">H101+J101+L101+N101+P101+R101+T101+V101</f>
        <v>25985.604900000002</v>
      </c>
      <c r="G101" s="42">
        <v>7559.8205900000003</v>
      </c>
      <c r="H101" s="42">
        <v>7559.8205900000003</v>
      </c>
      <c r="I101" s="42">
        <v>2574.4334100000001</v>
      </c>
      <c r="J101" s="42">
        <v>1390.4543100000001</v>
      </c>
      <c r="K101" s="42">
        <v>17035.329819999999</v>
      </c>
      <c r="L101" s="42">
        <v>17035.330000000002</v>
      </c>
      <c r="M101" s="42">
        <v>5273.1070399999999</v>
      </c>
      <c r="N101" s="42"/>
      <c r="O101" s="42">
        <v>168.005</v>
      </c>
      <c r="P101" s="42"/>
      <c r="Q101" s="42">
        <v>168</v>
      </c>
      <c r="R101" s="42"/>
      <c r="S101" s="42">
        <v>168</v>
      </c>
      <c r="T101" s="42"/>
      <c r="U101" s="42">
        <v>168</v>
      </c>
      <c r="V101" s="42"/>
    </row>
    <row r="102" spans="1:247" ht="23.25" x14ac:dyDescent="0.2">
      <c r="A102" s="53"/>
      <c r="B102" s="102"/>
      <c r="C102" s="105"/>
      <c r="D102" s="20" t="s">
        <v>12</v>
      </c>
      <c r="E102" s="41">
        <f t="shared" si="55"/>
        <v>947303.81046999991</v>
      </c>
      <c r="F102" s="41">
        <f t="shared" si="56"/>
        <v>317685.02740999998</v>
      </c>
      <c r="G102" s="42">
        <v>100445.13430000001</v>
      </c>
      <c r="H102" s="42">
        <v>99073.882939999996</v>
      </c>
      <c r="I102" s="42">
        <v>105651.01344</v>
      </c>
      <c r="J102" s="42">
        <v>102509.44447</v>
      </c>
      <c r="K102" s="42">
        <v>116213.40998</v>
      </c>
      <c r="L102" s="42">
        <v>116101.7</v>
      </c>
      <c r="M102" s="42">
        <v>137712.27674999999</v>
      </c>
      <c r="N102" s="42"/>
      <c r="O102" s="42">
        <v>122074.24400000001</v>
      </c>
      <c r="P102" s="42"/>
      <c r="Q102" s="42">
        <v>121069.24400000001</v>
      </c>
      <c r="R102" s="42"/>
      <c r="S102" s="42">
        <v>122069.24400000001</v>
      </c>
      <c r="T102" s="42"/>
      <c r="U102" s="42">
        <v>122069.24400000001</v>
      </c>
      <c r="V102" s="42"/>
    </row>
    <row r="103" spans="1:247" ht="409.6" customHeight="1" x14ac:dyDescent="0.2">
      <c r="A103" s="53"/>
      <c r="B103" s="103"/>
      <c r="C103" s="106"/>
      <c r="D103" s="21" t="s">
        <v>13</v>
      </c>
      <c r="E103" s="41">
        <f t="shared" si="55"/>
        <v>95262.78714</v>
      </c>
      <c r="F103" s="41">
        <f t="shared" si="56"/>
        <v>31806.61</v>
      </c>
      <c r="G103" s="42">
        <v>7935.7</v>
      </c>
      <c r="H103" s="42">
        <v>7825.3</v>
      </c>
      <c r="I103" s="42">
        <v>10045.310460000001</v>
      </c>
      <c r="J103" s="42">
        <v>11707.4</v>
      </c>
      <c r="K103" s="42">
        <v>12273.91</v>
      </c>
      <c r="L103" s="42">
        <v>12273.91</v>
      </c>
      <c r="M103" s="42">
        <v>14585.474679999999</v>
      </c>
      <c r="N103" s="42"/>
      <c r="O103" s="42">
        <v>12605.598</v>
      </c>
      <c r="P103" s="42"/>
      <c r="Q103" s="42">
        <v>12605.598</v>
      </c>
      <c r="R103" s="42"/>
      <c r="S103" s="42">
        <v>12605.598</v>
      </c>
      <c r="T103" s="42"/>
      <c r="U103" s="42">
        <v>12605.598</v>
      </c>
      <c r="V103" s="42"/>
    </row>
    <row r="104" spans="1:247" ht="30" customHeight="1" x14ac:dyDescent="0.2">
      <c r="A104" s="129" t="s">
        <v>50</v>
      </c>
      <c r="B104" s="101" t="s">
        <v>101</v>
      </c>
      <c r="C104" s="101" t="s">
        <v>86</v>
      </c>
      <c r="D104" s="61" t="s">
        <v>8</v>
      </c>
      <c r="E104" s="41">
        <f t="shared" ref="E104:L104" si="57">E106+E107+E108+E109</f>
        <v>406.10399999999998</v>
      </c>
      <c r="F104" s="41">
        <f t="shared" si="57"/>
        <v>169.10399999999998</v>
      </c>
      <c r="G104" s="46">
        <f t="shared" si="57"/>
        <v>77.804000000000002</v>
      </c>
      <c r="H104" s="46">
        <f t="shared" si="57"/>
        <v>77.804000000000002</v>
      </c>
      <c r="I104" s="46">
        <f t="shared" si="57"/>
        <v>49.5</v>
      </c>
      <c r="J104" s="46">
        <f t="shared" si="57"/>
        <v>49.5</v>
      </c>
      <c r="K104" s="46">
        <f t="shared" si="57"/>
        <v>41.8</v>
      </c>
      <c r="L104" s="46">
        <f t="shared" si="57"/>
        <v>41.8</v>
      </c>
      <c r="M104" s="46">
        <f>M106+M107+M108+M109</f>
        <v>125</v>
      </c>
      <c r="N104" s="46"/>
      <c r="O104" s="46">
        <f>O106+O107+O108+O109</f>
        <v>112</v>
      </c>
      <c r="P104" s="46"/>
      <c r="Q104" s="46">
        <f>Q106+Q107+Q108+Q109</f>
        <v>105</v>
      </c>
      <c r="R104" s="46"/>
      <c r="S104" s="46">
        <f>S106+S107+S108+S109</f>
        <v>102</v>
      </c>
      <c r="T104" s="46"/>
      <c r="U104" s="46">
        <f>U106+U107+U108+U109</f>
        <v>102</v>
      </c>
      <c r="V104" s="46"/>
    </row>
    <row r="105" spans="1:247" ht="27" customHeight="1" x14ac:dyDescent="0.2">
      <c r="A105" s="130"/>
      <c r="B105" s="102"/>
      <c r="C105" s="102"/>
      <c r="D105" s="17" t="s">
        <v>5</v>
      </c>
      <c r="E105" s="41"/>
      <c r="F105" s="41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</row>
    <row r="106" spans="1:247" ht="49.5" customHeight="1" x14ac:dyDescent="0.2">
      <c r="A106" s="130"/>
      <c r="B106" s="102"/>
      <c r="C106" s="102"/>
      <c r="D106" s="18" t="s">
        <v>10</v>
      </c>
      <c r="E106" s="41">
        <f t="shared" ref="E106:F109" si="58">G106+I106+K106+M106+O106</f>
        <v>0</v>
      </c>
      <c r="F106" s="41">
        <f t="shared" si="58"/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/>
      <c r="O106" s="45">
        <v>0</v>
      </c>
      <c r="P106" s="45"/>
      <c r="Q106" s="45">
        <v>0</v>
      </c>
      <c r="R106" s="45"/>
      <c r="S106" s="45">
        <v>0</v>
      </c>
      <c r="T106" s="45"/>
      <c r="U106" s="45">
        <v>0</v>
      </c>
      <c r="V106" s="45"/>
    </row>
    <row r="107" spans="1:247" ht="21.75" customHeight="1" x14ac:dyDescent="0.2">
      <c r="A107" s="130"/>
      <c r="B107" s="102"/>
      <c r="C107" s="102"/>
      <c r="D107" s="19" t="s">
        <v>11</v>
      </c>
      <c r="E107" s="41">
        <f t="shared" si="58"/>
        <v>0</v>
      </c>
      <c r="F107" s="41">
        <f t="shared" si="58"/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/>
      <c r="O107" s="45">
        <v>0</v>
      </c>
      <c r="P107" s="45"/>
      <c r="Q107" s="45">
        <v>0</v>
      </c>
      <c r="R107" s="45"/>
      <c r="S107" s="45">
        <v>0</v>
      </c>
      <c r="T107" s="45"/>
      <c r="U107" s="45">
        <v>0</v>
      </c>
      <c r="V107" s="45"/>
    </row>
    <row r="108" spans="1:247" ht="28.5" customHeight="1" x14ac:dyDescent="0.2">
      <c r="A108" s="130"/>
      <c r="B108" s="102"/>
      <c r="C108" s="102"/>
      <c r="D108" s="20" t="s">
        <v>12</v>
      </c>
      <c r="E108" s="41">
        <f t="shared" si="58"/>
        <v>406.10399999999998</v>
      </c>
      <c r="F108" s="41">
        <f t="shared" si="58"/>
        <v>169.10399999999998</v>
      </c>
      <c r="G108" s="42">
        <v>77.804000000000002</v>
      </c>
      <c r="H108" s="42">
        <v>77.804000000000002</v>
      </c>
      <c r="I108" s="45">
        <v>49.5</v>
      </c>
      <c r="J108" s="42">
        <v>49.5</v>
      </c>
      <c r="K108" s="45">
        <v>41.8</v>
      </c>
      <c r="L108" s="42">
        <v>41.8</v>
      </c>
      <c r="M108" s="42">
        <v>125</v>
      </c>
      <c r="N108" s="45"/>
      <c r="O108" s="45">
        <v>112</v>
      </c>
      <c r="P108" s="45"/>
      <c r="Q108" s="45">
        <v>105</v>
      </c>
      <c r="R108" s="45"/>
      <c r="S108" s="45">
        <v>102</v>
      </c>
      <c r="T108" s="45"/>
      <c r="U108" s="45">
        <v>102</v>
      </c>
      <c r="V108" s="45"/>
    </row>
    <row r="109" spans="1:247" ht="363" customHeight="1" x14ac:dyDescent="0.2">
      <c r="A109" s="131"/>
      <c r="B109" s="103"/>
      <c r="C109" s="103"/>
      <c r="D109" s="21" t="s">
        <v>13</v>
      </c>
      <c r="E109" s="41">
        <f t="shared" si="58"/>
        <v>0</v>
      </c>
      <c r="F109" s="41">
        <f t="shared" si="58"/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/>
      <c r="O109" s="45">
        <v>0</v>
      </c>
      <c r="P109" s="45"/>
      <c r="Q109" s="45">
        <v>0</v>
      </c>
      <c r="R109" s="45"/>
      <c r="S109" s="45">
        <v>0</v>
      </c>
      <c r="T109" s="45"/>
      <c r="U109" s="45">
        <v>0</v>
      </c>
      <c r="V109" s="45"/>
    </row>
    <row r="110" spans="1:247" s="2" customFormat="1" ht="36.75" customHeight="1" x14ac:dyDescent="0.25">
      <c r="A110" s="26" t="s">
        <v>51</v>
      </c>
      <c r="B110" s="101" t="s">
        <v>91</v>
      </c>
      <c r="C110" s="101" t="s">
        <v>87</v>
      </c>
      <c r="D110" s="23" t="s">
        <v>8</v>
      </c>
      <c r="E110" s="41">
        <f t="shared" ref="E110:L110" si="59">E112+E113+E114+E115</f>
        <v>796.99199999999996</v>
      </c>
      <c r="F110" s="41">
        <f t="shared" si="59"/>
        <v>368.99199999999996</v>
      </c>
      <c r="G110" s="41">
        <f t="shared" si="59"/>
        <v>133.84</v>
      </c>
      <c r="H110" s="41">
        <f t="shared" si="59"/>
        <v>133.84</v>
      </c>
      <c r="I110" s="41">
        <f t="shared" si="59"/>
        <v>153.15199999999999</v>
      </c>
      <c r="J110" s="41">
        <f t="shared" si="59"/>
        <v>153.15199999999999</v>
      </c>
      <c r="K110" s="41">
        <f t="shared" si="59"/>
        <v>82</v>
      </c>
      <c r="L110" s="41">
        <f t="shared" si="59"/>
        <v>82</v>
      </c>
      <c r="M110" s="41">
        <f>M112+M113+M114+M115</f>
        <v>341</v>
      </c>
      <c r="N110" s="41"/>
      <c r="O110" s="41">
        <f>O112+O113+O114+O115</f>
        <v>87</v>
      </c>
      <c r="P110" s="41"/>
      <c r="Q110" s="41">
        <f>Q112+Q113+Q114+Q115</f>
        <v>117</v>
      </c>
      <c r="R110" s="41"/>
      <c r="S110" s="41">
        <f>S112+S113+S114+S115</f>
        <v>159</v>
      </c>
      <c r="T110" s="41"/>
      <c r="U110" s="41">
        <f>U112+U113+U114+U115</f>
        <v>159</v>
      </c>
      <c r="V110" s="41"/>
      <c r="W110" s="12"/>
      <c r="X110" s="7"/>
      <c r="Y110" s="8"/>
      <c r="Z110" s="9"/>
      <c r="AA110" s="10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2"/>
      <c r="AN110" s="7"/>
      <c r="AO110" s="8"/>
      <c r="AP110" s="9"/>
      <c r="AQ110" s="10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2"/>
      <c r="BD110" s="7"/>
      <c r="BE110" s="8"/>
      <c r="BF110" s="9"/>
      <c r="BG110" s="10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2"/>
      <c r="BT110" s="7"/>
      <c r="BU110" s="8"/>
      <c r="BV110" s="9"/>
      <c r="BW110" s="10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2"/>
      <c r="CJ110" s="7"/>
      <c r="CK110" s="8"/>
      <c r="CL110" s="9"/>
      <c r="CM110" s="10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2"/>
      <c r="CZ110" s="7"/>
      <c r="DA110" s="8"/>
      <c r="DB110" s="9"/>
      <c r="DC110" s="10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2"/>
      <c r="DP110" s="7"/>
      <c r="DQ110" s="8"/>
      <c r="DR110" s="9"/>
      <c r="DS110" s="10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2"/>
      <c r="EF110" s="7"/>
      <c r="EG110" s="8"/>
      <c r="EH110" s="9"/>
      <c r="EI110" s="10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2"/>
      <c r="EV110" s="7"/>
      <c r="EW110" s="8"/>
      <c r="EX110" s="9"/>
      <c r="EY110" s="10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2"/>
      <c r="FL110" s="7"/>
      <c r="FM110" s="8"/>
      <c r="FN110" s="9"/>
      <c r="FO110" s="10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2"/>
      <c r="GB110" s="7"/>
      <c r="GC110" s="8"/>
      <c r="GD110" s="9"/>
      <c r="GE110" s="10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2"/>
      <c r="GR110" s="7"/>
      <c r="GS110" s="8"/>
      <c r="GT110" s="9"/>
      <c r="GU110" s="10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2"/>
      <c r="HH110" s="7"/>
      <c r="HI110" s="8"/>
      <c r="HJ110" s="9"/>
      <c r="HK110" s="10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2"/>
      <c r="HX110" s="7"/>
      <c r="HY110" s="8"/>
      <c r="HZ110" s="9"/>
      <c r="IA110" s="10"/>
      <c r="IB110" s="11"/>
      <c r="IC110" s="11"/>
      <c r="ID110" s="11"/>
      <c r="IE110" s="11"/>
      <c r="IF110" s="11"/>
      <c r="IG110" s="11"/>
      <c r="IH110" s="11"/>
      <c r="II110" s="11"/>
      <c r="IJ110" s="11"/>
      <c r="IK110" s="11"/>
      <c r="IL110" s="11"/>
      <c r="IM110" s="12"/>
    </row>
    <row r="111" spans="1:247" s="2" customFormat="1" ht="18.75" customHeight="1" x14ac:dyDescent="0.25">
      <c r="A111" s="27"/>
      <c r="B111" s="102"/>
      <c r="C111" s="102"/>
      <c r="D111" s="17" t="s">
        <v>5</v>
      </c>
      <c r="E111" s="41"/>
      <c r="F111" s="41"/>
      <c r="G111" s="42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12"/>
      <c r="X111" s="7"/>
      <c r="Y111" s="8"/>
      <c r="Z111" s="9"/>
      <c r="AA111" s="10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2"/>
      <c r="AN111" s="7"/>
      <c r="AO111" s="8"/>
      <c r="AP111" s="9"/>
      <c r="AQ111" s="10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2"/>
      <c r="BD111" s="7"/>
      <c r="BE111" s="8"/>
      <c r="BF111" s="9"/>
      <c r="BG111" s="10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2"/>
      <c r="BT111" s="7"/>
      <c r="BU111" s="8"/>
      <c r="BV111" s="9"/>
      <c r="BW111" s="10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2"/>
      <c r="CJ111" s="7"/>
      <c r="CK111" s="8"/>
      <c r="CL111" s="9"/>
      <c r="CM111" s="10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2"/>
      <c r="CZ111" s="7"/>
      <c r="DA111" s="8"/>
      <c r="DB111" s="9"/>
      <c r="DC111" s="10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2"/>
      <c r="DP111" s="7"/>
      <c r="DQ111" s="8"/>
      <c r="DR111" s="9"/>
      <c r="DS111" s="10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2"/>
      <c r="EF111" s="7"/>
      <c r="EG111" s="8"/>
      <c r="EH111" s="9"/>
      <c r="EI111" s="10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2"/>
      <c r="EV111" s="7"/>
      <c r="EW111" s="8"/>
      <c r="EX111" s="9"/>
      <c r="EY111" s="10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2"/>
      <c r="FL111" s="7"/>
      <c r="FM111" s="8"/>
      <c r="FN111" s="9"/>
      <c r="FO111" s="10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2"/>
      <c r="GB111" s="7"/>
      <c r="GC111" s="8"/>
      <c r="GD111" s="9"/>
      <c r="GE111" s="10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2"/>
      <c r="GR111" s="7"/>
      <c r="GS111" s="8"/>
      <c r="GT111" s="9"/>
      <c r="GU111" s="10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2"/>
      <c r="HH111" s="7"/>
      <c r="HI111" s="8"/>
      <c r="HJ111" s="9"/>
      <c r="HK111" s="10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2"/>
      <c r="HX111" s="7"/>
      <c r="HY111" s="8"/>
      <c r="HZ111" s="9"/>
      <c r="IA111" s="10"/>
      <c r="IB111" s="11"/>
      <c r="IC111" s="11"/>
      <c r="ID111" s="11"/>
      <c r="IE111" s="11"/>
      <c r="IF111" s="11"/>
      <c r="IG111" s="11"/>
      <c r="IH111" s="11"/>
      <c r="II111" s="11"/>
      <c r="IJ111" s="11"/>
      <c r="IK111" s="11"/>
      <c r="IL111" s="11"/>
      <c r="IM111" s="12"/>
    </row>
    <row r="112" spans="1:247" s="2" customFormat="1" ht="27.75" customHeight="1" x14ac:dyDescent="0.25">
      <c r="A112" s="27"/>
      <c r="B112" s="102"/>
      <c r="C112" s="102"/>
      <c r="D112" s="18" t="s">
        <v>18</v>
      </c>
      <c r="E112" s="41">
        <f t="shared" ref="E112:F115" si="60">G112+I112+K112+M112+O112</f>
        <v>0</v>
      </c>
      <c r="F112" s="41">
        <f t="shared" si="60"/>
        <v>0</v>
      </c>
      <c r="G112" s="42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/>
      <c r="O112" s="45">
        <v>0</v>
      </c>
      <c r="P112" s="45"/>
      <c r="Q112" s="45">
        <v>0</v>
      </c>
      <c r="R112" s="45"/>
      <c r="S112" s="45">
        <v>0</v>
      </c>
      <c r="T112" s="45"/>
      <c r="U112" s="45">
        <v>0</v>
      </c>
      <c r="V112" s="45"/>
      <c r="W112" s="12"/>
      <c r="X112" s="7"/>
      <c r="Y112" s="8"/>
      <c r="Z112" s="9"/>
      <c r="AA112" s="10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2"/>
      <c r="AN112" s="7"/>
      <c r="AO112" s="8"/>
      <c r="AP112" s="9"/>
      <c r="AQ112" s="10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2"/>
      <c r="BD112" s="7"/>
      <c r="BE112" s="8"/>
      <c r="BF112" s="9"/>
      <c r="BG112" s="10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2"/>
      <c r="BT112" s="7"/>
      <c r="BU112" s="8"/>
      <c r="BV112" s="9"/>
      <c r="BW112" s="10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2"/>
      <c r="CJ112" s="7"/>
      <c r="CK112" s="8"/>
      <c r="CL112" s="9"/>
      <c r="CM112" s="10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2"/>
      <c r="CZ112" s="7"/>
      <c r="DA112" s="8"/>
      <c r="DB112" s="9"/>
      <c r="DC112" s="10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2"/>
      <c r="DP112" s="7"/>
      <c r="DQ112" s="8"/>
      <c r="DR112" s="9"/>
      <c r="DS112" s="10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2"/>
      <c r="EF112" s="7"/>
      <c r="EG112" s="8"/>
      <c r="EH112" s="9"/>
      <c r="EI112" s="10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2"/>
      <c r="EV112" s="7"/>
      <c r="EW112" s="8"/>
      <c r="EX112" s="9"/>
      <c r="EY112" s="10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2"/>
      <c r="FL112" s="7"/>
      <c r="FM112" s="8"/>
      <c r="FN112" s="9"/>
      <c r="FO112" s="10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2"/>
      <c r="GB112" s="7"/>
      <c r="GC112" s="8"/>
      <c r="GD112" s="9"/>
      <c r="GE112" s="10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2"/>
      <c r="GR112" s="7"/>
      <c r="GS112" s="8"/>
      <c r="GT112" s="9"/>
      <c r="GU112" s="10"/>
      <c r="GV112" s="11"/>
      <c r="GW112" s="11"/>
      <c r="GX112" s="11"/>
      <c r="GY112" s="11"/>
      <c r="GZ112" s="11"/>
      <c r="HA112" s="11"/>
      <c r="HB112" s="11"/>
      <c r="HC112" s="11"/>
      <c r="HD112" s="11"/>
      <c r="HE112" s="11"/>
      <c r="HF112" s="11"/>
      <c r="HG112" s="12"/>
      <c r="HH112" s="7"/>
      <c r="HI112" s="8"/>
      <c r="HJ112" s="9"/>
      <c r="HK112" s="10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2"/>
      <c r="HX112" s="7"/>
      <c r="HY112" s="8"/>
      <c r="HZ112" s="9"/>
      <c r="IA112" s="10"/>
      <c r="IB112" s="11"/>
      <c r="IC112" s="11"/>
      <c r="ID112" s="11"/>
      <c r="IE112" s="11"/>
      <c r="IF112" s="11"/>
      <c r="IG112" s="11"/>
      <c r="IH112" s="11"/>
      <c r="II112" s="11"/>
      <c r="IJ112" s="11"/>
      <c r="IK112" s="11"/>
      <c r="IL112" s="11"/>
      <c r="IM112" s="12"/>
    </row>
    <row r="113" spans="1:247" s="2" customFormat="1" ht="30.75" customHeight="1" x14ac:dyDescent="0.25">
      <c r="A113" s="27"/>
      <c r="B113" s="102"/>
      <c r="C113" s="102"/>
      <c r="D113" s="19" t="s">
        <v>11</v>
      </c>
      <c r="E113" s="41">
        <f t="shared" si="60"/>
        <v>0</v>
      </c>
      <c r="F113" s="41">
        <f t="shared" si="60"/>
        <v>0</v>
      </c>
      <c r="G113" s="42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/>
      <c r="O113" s="45">
        <v>0</v>
      </c>
      <c r="P113" s="45"/>
      <c r="Q113" s="45">
        <v>0</v>
      </c>
      <c r="R113" s="45"/>
      <c r="S113" s="45">
        <v>0</v>
      </c>
      <c r="T113" s="45"/>
      <c r="U113" s="45">
        <v>0</v>
      </c>
      <c r="V113" s="45"/>
      <c r="W113" s="12"/>
      <c r="X113" s="7"/>
      <c r="Y113" s="8"/>
      <c r="Z113" s="9"/>
      <c r="AA113" s="10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2"/>
      <c r="AN113" s="7"/>
      <c r="AO113" s="8"/>
      <c r="AP113" s="9"/>
      <c r="AQ113" s="10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2"/>
      <c r="BD113" s="7"/>
      <c r="BE113" s="8"/>
      <c r="BF113" s="9"/>
      <c r="BG113" s="10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2"/>
      <c r="BT113" s="7"/>
      <c r="BU113" s="8"/>
      <c r="BV113" s="9"/>
      <c r="BW113" s="10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2"/>
      <c r="CJ113" s="7"/>
      <c r="CK113" s="8"/>
      <c r="CL113" s="9"/>
      <c r="CM113" s="10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2"/>
      <c r="CZ113" s="7"/>
      <c r="DA113" s="8"/>
      <c r="DB113" s="9"/>
      <c r="DC113" s="10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2"/>
      <c r="DP113" s="7"/>
      <c r="DQ113" s="8"/>
      <c r="DR113" s="9"/>
      <c r="DS113" s="10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2"/>
      <c r="EF113" s="7"/>
      <c r="EG113" s="8"/>
      <c r="EH113" s="9"/>
      <c r="EI113" s="10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2"/>
      <c r="EV113" s="7"/>
      <c r="EW113" s="8"/>
      <c r="EX113" s="9"/>
      <c r="EY113" s="10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2"/>
      <c r="FL113" s="7"/>
      <c r="FM113" s="8"/>
      <c r="FN113" s="9"/>
      <c r="FO113" s="10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2"/>
      <c r="GB113" s="7"/>
      <c r="GC113" s="8"/>
      <c r="GD113" s="9"/>
      <c r="GE113" s="10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2"/>
      <c r="GR113" s="7"/>
      <c r="GS113" s="8"/>
      <c r="GT113" s="9"/>
      <c r="GU113" s="10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2"/>
      <c r="HH113" s="7"/>
      <c r="HI113" s="8"/>
      <c r="HJ113" s="9"/>
      <c r="HK113" s="10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2"/>
      <c r="HX113" s="7"/>
      <c r="HY113" s="8"/>
      <c r="HZ113" s="9"/>
      <c r="IA113" s="10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2"/>
    </row>
    <row r="114" spans="1:247" s="2" customFormat="1" ht="29.25" customHeight="1" x14ac:dyDescent="0.25">
      <c r="A114" s="27"/>
      <c r="B114" s="102"/>
      <c r="C114" s="102"/>
      <c r="D114" s="20" t="s">
        <v>12</v>
      </c>
      <c r="E114" s="41">
        <f t="shared" si="60"/>
        <v>796.99199999999996</v>
      </c>
      <c r="F114" s="41">
        <f t="shared" si="60"/>
        <v>368.99199999999996</v>
      </c>
      <c r="G114" s="42">
        <v>133.84</v>
      </c>
      <c r="H114" s="42">
        <v>133.84</v>
      </c>
      <c r="I114" s="42">
        <v>153.15199999999999</v>
      </c>
      <c r="J114" s="42">
        <v>153.15199999999999</v>
      </c>
      <c r="K114" s="45">
        <v>82</v>
      </c>
      <c r="L114" s="45">
        <v>82</v>
      </c>
      <c r="M114" s="45">
        <v>341</v>
      </c>
      <c r="N114" s="45"/>
      <c r="O114" s="45">
        <v>87</v>
      </c>
      <c r="P114" s="45"/>
      <c r="Q114" s="45">
        <v>117</v>
      </c>
      <c r="R114" s="45"/>
      <c r="S114" s="45">
        <v>159</v>
      </c>
      <c r="T114" s="45"/>
      <c r="U114" s="45">
        <v>159</v>
      </c>
      <c r="V114" s="45"/>
      <c r="W114" s="12"/>
      <c r="X114" s="7"/>
      <c r="Y114" s="8"/>
      <c r="Z114" s="9"/>
      <c r="AA114" s="10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2"/>
      <c r="AN114" s="7"/>
      <c r="AO114" s="8"/>
      <c r="AP114" s="9"/>
      <c r="AQ114" s="10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2"/>
      <c r="BD114" s="7"/>
      <c r="BE114" s="8"/>
      <c r="BF114" s="9"/>
      <c r="BG114" s="10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2"/>
      <c r="BT114" s="7"/>
      <c r="BU114" s="8"/>
      <c r="BV114" s="9"/>
      <c r="BW114" s="10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2"/>
      <c r="CJ114" s="7"/>
      <c r="CK114" s="8"/>
      <c r="CL114" s="9"/>
      <c r="CM114" s="10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2"/>
      <c r="CZ114" s="7"/>
      <c r="DA114" s="8"/>
      <c r="DB114" s="9"/>
      <c r="DC114" s="10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2"/>
      <c r="DP114" s="7"/>
      <c r="DQ114" s="8"/>
      <c r="DR114" s="9"/>
      <c r="DS114" s="10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2"/>
      <c r="EF114" s="7"/>
      <c r="EG114" s="8"/>
      <c r="EH114" s="9"/>
      <c r="EI114" s="10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2"/>
      <c r="EV114" s="7"/>
      <c r="EW114" s="8"/>
      <c r="EX114" s="9"/>
      <c r="EY114" s="10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2"/>
      <c r="FL114" s="7"/>
      <c r="FM114" s="8"/>
      <c r="FN114" s="9"/>
      <c r="FO114" s="10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2"/>
      <c r="GB114" s="7"/>
      <c r="GC114" s="8"/>
      <c r="GD114" s="9"/>
      <c r="GE114" s="10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2"/>
      <c r="GR114" s="7"/>
      <c r="GS114" s="8"/>
      <c r="GT114" s="9"/>
      <c r="GU114" s="10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2"/>
      <c r="HH114" s="7"/>
      <c r="HI114" s="8"/>
      <c r="HJ114" s="9"/>
      <c r="HK114" s="10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2"/>
      <c r="HX114" s="7"/>
      <c r="HY114" s="8"/>
      <c r="HZ114" s="9"/>
      <c r="IA114" s="10"/>
      <c r="IB114" s="11"/>
      <c r="IC114" s="11"/>
      <c r="ID114" s="11"/>
      <c r="IE114" s="11"/>
      <c r="IF114" s="11"/>
      <c r="IG114" s="11"/>
      <c r="IH114" s="11"/>
      <c r="II114" s="11"/>
      <c r="IJ114" s="11"/>
      <c r="IK114" s="11"/>
      <c r="IL114" s="11"/>
      <c r="IM114" s="12"/>
    </row>
    <row r="115" spans="1:247" s="2" customFormat="1" ht="288.75" customHeight="1" x14ac:dyDescent="0.25">
      <c r="A115" s="28"/>
      <c r="B115" s="103"/>
      <c r="C115" s="103"/>
      <c r="D115" s="21" t="s">
        <v>13</v>
      </c>
      <c r="E115" s="41">
        <f t="shared" si="60"/>
        <v>0</v>
      </c>
      <c r="F115" s="41">
        <f t="shared" si="60"/>
        <v>0</v>
      </c>
      <c r="G115" s="42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/>
      <c r="O115" s="45">
        <v>0</v>
      </c>
      <c r="P115" s="45"/>
      <c r="Q115" s="45">
        <v>0</v>
      </c>
      <c r="R115" s="45"/>
      <c r="S115" s="45">
        <v>0</v>
      </c>
      <c r="T115" s="45"/>
      <c r="U115" s="45">
        <v>0</v>
      </c>
      <c r="V115" s="45"/>
      <c r="W115" s="12"/>
      <c r="X115" s="7"/>
      <c r="Y115" s="8"/>
      <c r="Z115" s="9"/>
      <c r="AA115" s="10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2"/>
      <c r="AN115" s="7"/>
      <c r="AO115" s="8"/>
      <c r="AP115" s="9"/>
      <c r="AQ115" s="10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2"/>
      <c r="BD115" s="7"/>
      <c r="BE115" s="8"/>
      <c r="BF115" s="9"/>
      <c r="BG115" s="10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2"/>
      <c r="BT115" s="7"/>
      <c r="BU115" s="8"/>
      <c r="BV115" s="9"/>
      <c r="BW115" s="10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2"/>
      <c r="CJ115" s="7"/>
      <c r="CK115" s="8"/>
      <c r="CL115" s="9"/>
      <c r="CM115" s="10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2"/>
      <c r="CZ115" s="7"/>
      <c r="DA115" s="8"/>
      <c r="DB115" s="9"/>
      <c r="DC115" s="10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2"/>
      <c r="DP115" s="7"/>
      <c r="DQ115" s="8"/>
      <c r="DR115" s="9"/>
      <c r="DS115" s="10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2"/>
      <c r="EF115" s="7"/>
      <c r="EG115" s="8"/>
      <c r="EH115" s="9"/>
      <c r="EI115" s="10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2"/>
      <c r="EV115" s="7"/>
      <c r="EW115" s="8"/>
      <c r="EX115" s="9"/>
      <c r="EY115" s="10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2"/>
      <c r="FL115" s="7"/>
      <c r="FM115" s="8"/>
      <c r="FN115" s="9"/>
      <c r="FO115" s="10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2"/>
      <c r="GB115" s="7"/>
      <c r="GC115" s="8"/>
      <c r="GD115" s="9"/>
      <c r="GE115" s="10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2"/>
      <c r="GR115" s="7"/>
      <c r="GS115" s="8"/>
      <c r="GT115" s="9"/>
      <c r="GU115" s="10"/>
      <c r="GV115" s="11"/>
      <c r="GW115" s="11"/>
      <c r="GX115" s="11"/>
      <c r="GY115" s="11"/>
      <c r="GZ115" s="11"/>
      <c r="HA115" s="11"/>
      <c r="HB115" s="11"/>
      <c r="HC115" s="11"/>
      <c r="HD115" s="11"/>
      <c r="HE115" s="11"/>
      <c r="HF115" s="11"/>
      <c r="HG115" s="12"/>
      <c r="HH115" s="7"/>
      <c r="HI115" s="8"/>
      <c r="HJ115" s="9"/>
      <c r="HK115" s="10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  <c r="HV115" s="11"/>
      <c r="HW115" s="12"/>
      <c r="HX115" s="7"/>
      <c r="HY115" s="8"/>
      <c r="HZ115" s="9"/>
      <c r="IA115" s="10"/>
      <c r="IB115" s="11"/>
      <c r="IC115" s="11"/>
      <c r="ID115" s="11"/>
      <c r="IE115" s="11"/>
      <c r="IF115" s="11"/>
      <c r="IG115" s="11"/>
      <c r="IH115" s="11"/>
      <c r="II115" s="11"/>
      <c r="IJ115" s="11"/>
      <c r="IK115" s="11"/>
      <c r="IL115" s="11"/>
      <c r="IM115" s="12"/>
    </row>
    <row r="116" spans="1:247" ht="30" customHeight="1" x14ac:dyDescent="0.3">
      <c r="A116" s="25" t="s">
        <v>52</v>
      </c>
      <c r="B116" s="101" t="s">
        <v>66</v>
      </c>
      <c r="C116" s="101" t="s">
        <v>88</v>
      </c>
      <c r="D116" s="23" t="s">
        <v>8</v>
      </c>
      <c r="E116" s="41">
        <f>G116+I116+K116+M116+O116+Q116+S116+U116</f>
        <v>413891.58924</v>
      </c>
      <c r="F116" s="41">
        <f>F118+F119+F120+F121</f>
        <v>156421.96956999999</v>
      </c>
      <c r="G116" s="46">
        <f t="shared" ref="G116:L116" si="61">G118+G119+G120+G121</f>
        <v>51029.50475</v>
      </c>
      <c r="H116" s="46">
        <f t="shared" si="61"/>
        <v>50584.946940000002</v>
      </c>
      <c r="I116" s="46">
        <f t="shared" si="61"/>
        <v>51589.762999999992</v>
      </c>
      <c r="J116" s="46">
        <f t="shared" si="61"/>
        <v>51589.76262999999</v>
      </c>
      <c r="K116" s="46">
        <f t="shared" si="61"/>
        <v>54269.75594000001</v>
      </c>
      <c r="L116" s="46">
        <f t="shared" si="61"/>
        <v>54247.26</v>
      </c>
      <c r="M116" s="46">
        <f>M118+M119+M120+M121</f>
        <v>68060.630040000004</v>
      </c>
      <c r="N116" s="46">
        <f>N118+N119+N120+N121</f>
        <v>0</v>
      </c>
      <c r="O116" s="46">
        <f>O118+O119+O120+O121</f>
        <v>47640.13994999999</v>
      </c>
      <c r="P116" s="46">
        <f>P118+P119+P120+P121</f>
        <v>0</v>
      </c>
      <c r="Q116" s="46">
        <f t="shared" ref="Q116:V116" si="62">Q118+Q119+Q120+Q121</f>
        <v>47100.598519999992</v>
      </c>
      <c r="R116" s="46">
        <f t="shared" si="62"/>
        <v>0</v>
      </c>
      <c r="S116" s="46">
        <f t="shared" si="62"/>
        <v>47100.598519999992</v>
      </c>
      <c r="T116" s="46">
        <f t="shared" si="62"/>
        <v>0</v>
      </c>
      <c r="U116" s="46">
        <f t="shared" si="62"/>
        <v>47100.598519999992</v>
      </c>
      <c r="V116" s="46">
        <f t="shared" si="62"/>
        <v>0</v>
      </c>
    </row>
    <row r="117" spans="1:247" ht="22.5" customHeight="1" x14ac:dyDescent="0.3">
      <c r="A117" s="24"/>
      <c r="B117" s="102"/>
      <c r="C117" s="102"/>
      <c r="D117" s="17" t="s">
        <v>5</v>
      </c>
      <c r="E117" s="42"/>
      <c r="F117" s="42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</row>
    <row r="118" spans="1:247" ht="45" customHeight="1" x14ac:dyDescent="0.3">
      <c r="A118" s="24"/>
      <c r="B118" s="102"/>
      <c r="C118" s="102"/>
      <c r="D118" s="18" t="s">
        <v>10</v>
      </c>
      <c r="E118" s="42">
        <f t="shared" ref="E118:V118" si="63">E124+E130+E136+E142+E148</f>
        <v>542.21942999999999</v>
      </c>
      <c r="F118" s="42">
        <f t="shared" si="63"/>
        <v>0</v>
      </c>
      <c r="G118" s="42">
        <f t="shared" si="63"/>
        <v>0</v>
      </c>
      <c r="H118" s="42">
        <f t="shared" si="63"/>
        <v>0</v>
      </c>
      <c r="I118" s="42">
        <f t="shared" si="63"/>
        <v>0</v>
      </c>
      <c r="J118" s="42">
        <f t="shared" si="63"/>
        <v>0</v>
      </c>
      <c r="K118" s="42">
        <f t="shared" si="63"/>
        <v>0</v>
      </c>
      <c r="L118" s="42">
        <f t="shared" si="63"/>
        <v>0</v>
      </c>
      <c r="M118" s="42">
        <f t="shared" si="63"/>
        <v>0</v>
      </c>
      <c r="N118" s="42">
        <f t="shared" si="63"/>
        <v>0</v>
      </c>
      <c r="O118" s="42">
        <f t="shared" si="63"/>
        <v>542.21942999999999</v>
      </c>
      <c r="P118" s="42">
        <f t="shared" si="63"/>
        <v>0</v>
      </c>
      <c r="Q118" s="42">
        <f t="shared" si="63"/>
        <v>0</v>
      </c>
      <c r="R118" s="42">
        <f t="shared" si="63"/>
        <v>0</v>
      </c>
      <c r="S118" s="42">
        <f t="shared" si="63"/>
        <v>0</v>
      </c>
      <c r="T118" s="42">
        <f t="shared" si="63"/>
        <v>0</v>
      </c>
      <c r="U118" s="42">
        <f t="shared" si="63"/>
        <v>0</v>
      </c>
      <c r="V118" s="42">
        <f t="shared" si="63"/>
        <v>0</v>
      </c>
    </row>
    <row r="119" spans="1:247" ht="27.75" customHeight="1" x14ac:dyDescent="0.3">
      <c r="A119" s="24"/>
      <c r="B119" s="102"/>
      <c r="C119" s="102"/>
      <c r="D119" s="19" t="s">
        <v>11</v>
      </c>
      <c r="E119" s="42">
        <f t="shared" ref="E119:V119" si="64">E125+E131+E137+E143+E149</f>
        <v>409.13299999999992</v>
      </c>
      <c r="F119" s="42">
        <f t="shared" si="64"/>
        <v>57.386629999999997</v>
      </c>
      <c r="G119" s="42">
        <f t="shared" si="64"/>
        <v>0</v>
      </c>
      <c r="H119" s="42">
        <f t="shared" si="64"/>
        <v>0</v>
      </c>
      <c r="I119" s="42">
        <f t="shared" si="64"/>
        <v>23.477</v>
      </c>
      <c r="J119" s="42">
        <f t="shared" si="64"/>
        <v>23.47663</v>
      </c>
      <c r="K119" s="42">
        <f t="shared" si="64"/>
        <v>33.911000000000001</v>
      </c>
      <c r="L119" s="42">
        <f t="shared" si="64"/>
        <v>33.909999999999997</v>
      </c>
      <c r="M119" s="42">
        <f t="shared" si="64"/>
        <v>75.938999999999993</v>
      </c>
      <c r="N119" s="42">
        <f t="shared" si="64"/>
        <v>0</v>
      </c>
      <c r="O119" s="42">
        <f t="shared" si="64"/>
        <v>66.942999999999998</v>
      </c>
      <c r="P119" s="42">
        <f t="shared" si="64"/>
        <v>0</v>
      </c>
      <c r="Q119" s="42">
        <f t="shared" si="64"/>
        <v>69.620999999999995</v>
      </c>
      <c r="R119" s="42">
        <f t="shared" si="64"/>
        <v>0</v>
      </c>
      <c r="S119" s="42">
        <f t="shared" si="64"/>
        <v>69.620999999999995</v>
      </c>
      <c r="T119" s="42">
        <f t="shared" si="64"/>
        <v>0</v>
      </c>
      <c r="U119" s="42">
        <f t="shared" si="64"/>
        <v>69.620999999999995</v>
      </c>
      <c r="V119" s="42">
        <f t="shared" si="64"/>
        <v>0</v>
      </c>
    </row>
    <row r="120" spans="1:247" ht="24.75" customHeight="1" x14ac:dyDescent="0.3">
      <c r="A120" s="24"/>
      <c r="B120" s="102"/>
      <c r="C120" s="102"/>
      <c r="D120" s="20" t="s">
        <v>12</v>
      </c>
      <c r="E120" s="42">
        <f t="shared" ref="E120:V120" si="65">E126+E132+E138+E144+E150</f>
        <v>412940.23680999997</v>
      </c>
      <c r="F120" s="42">
        <f t="shared" si="65"/>
        <v>156364.58293999999</v>
      </c>
      <c r="G120" s="42">
        <f t="shared" si="65"/>
        <v>51029.50475</v>
      </c>
      <c r="H120" s="42">
        <f t="shared" si="65"/>
        <v>50584.946940000002</v>
      </c>
      <c r="I120" s="42">
        <f t="shared" si="65"/>
        <v>51566.285999999993</v>
      </c>
      <c r="J120" s="42">
        <f t="shared" si="65"/>
        <v>51566.285999999993</v>
      </c>
      <c r="K120" s="42">
        <f t="shared" si="65"/>
        <v>54235.84494000001</v>
      </c>
      <c r="L120" s="42">
        <f t="shared" si="65"/>
        <v>54213.35</v>
      </c>
      <c r="M120" s="42">
        <f t="shared" si="65"/>
        <v>67984.691040000005</v>
      </c>
      <c r="N120" s="42">
        <f t="shared" si="65"/>
        <v>0</v>
      </c>
      <c r="O120" s="42">
        <f t="shared" si="65"/>
        <v>47030.977519999993</v>
      </c>
      <c r="P120" s="42">
        <f t="shared" si="65"/>
        <v>0</v>
      </c>
      <c r="Q120" s="42">
        <f t="shared" si="65"/>
        <v>47030.977519999993</v>
      </c>
      <c r="R120" s="42">
        <f t="shared" si="65"/>
        <v>0</v>
      </c>
      <c r="S120" s="42">
        <f t="shared" si="65"/>
        <v>47030.977519999993</v>
      </c>
      <c r="T120" s="42">
        <f t="shared" si="65"/>
        <v>0</v>
      </c>
      <c r="U120" s="42">
        <f t="shared" si="65"/>
        <v>47030.977519999993</v>
      </c>
      <c r="V120" s="42">
        <f t="shared" si="65"/>
        <v>0</v>
      </c>
    </row>
    <row r="121" spans="1:247" ht="48.75" customHeight="1" x14ac:dyDescent="0.3">
      <c r="A121" s="22"/>
      <c r="B121" s="103"/>
      <c r="C121" s="102"/>
      <c r="D121" s="21" t="s">
        <v>13</v>
      </c>
      <c r="E121" s="42">
        <f>E127+E133+E139+E145+E151</f>
        <v>0</v>
      </c>
      <c r="F121" s="42">
        <f>F127+F133+F139+F145+F151</f>
        <v>0</v>
      </c>
      <c r="G121" s="42">
        <f t="shared" ref="G121:V121" si="66">G127+G133+G139+G145+G151</f>
        <v>0</v>
      </c>
      <c r="H121" s="42">
        <f t="shared" si="66"/>
        <v>0</v>
      </c>
      <c r="I121" s="42">
        <f t="shared" si="66"/>
        <v>0</v>
      </c>
      <c r="J121" s="42">
        <f t="shared" si="66"/>
        <v>0</v>
      </c>
      <c r="K121" s="42">
        <f t="shared" si="66"/>
        <v>0</v>
      </c>
      <c r="L121" s="42">
        <f t="shared" si="66"/>
        <v>0</v>
      </c>
      <c r="M121" s="42">
        <f t="shared" si="66"/>
        <v>0</v>
      </c>
      <c r="N121" s="42">
        <f t="shared" si="66"/>
        <v>0</v>
      </c>
      <c r="O121" s="42">
        <f t="shared" si="66"/>
        <v>0</v>
      </c>
      <c r="P121" s="42">
        <f t="shared" si="66"/>
        <v>0</v>
      </c>
      <c r="Q121" s="42">
        <f t="shared" si="66"/>
        <v>0</v>
      </c>
      <c r="R121" s="42">
        <f t="shared" si="66"/>
        <v>0</v>
      </c>
      <c r="S121" s="42">
        <f t="shared" si="66"/>
        <v>0</v>
      </c>
      <c r="T121" s="42">
        <f t="shared" si="66"/>
        <v>0</v>
      </c>
      <c r="U121" s="42">
        <f t="shared" si="66"/>
        <v>0</v>
      </c>
      <c r="V121" s="42">
        <f t="shared" si="66"/>
        <v>0</v>
      </c>
    </row>
    <row r="122" spans="1:247" ht="32.25" customHeight="1" x14ac:dyDescent="0.3">
      <c r="A122" s="24"/>
      <c r="B122" s="101" t="s">
        <v>24</v>
      </c>
      <c r="C122" s="102"/>
      <c r="D122" s="69" t="s">
        <v>8</v>
      </c>
      <c r="E122" s="68">
        <f t="shared" ref="E122:L122" si="67">E124+E125+E126+E127</f>
        <v>331845.76353</v>
      </c>
      <c r="F122" s="68">
        <f t="shared" si="67"/>
        <v>122397.45957000001</v>
      </c>
      <c r="G122" s="68">
        <f t="shared" si="67"/>
        <v>37360.966950000002</v>
      </c>
      <c r="H122" s="68">
        <f t="shared" si="67"/>
        <v>37360.966950000002</v>
      </c>
      <c r="I122" s="68">
        <f t="shared" si="67"/>
        <v>41282.032619999998</v>
      </c>
      <c r="J122" s="68">
        <f t="shared" si="67"/>
        <v>41282.032619999998</v>
      </c>
      <c r="K122" s="68">
        <f t="shared" si="67"/>
        <v>43754.462030000002</v>
      </c>
      <c r="L122" s="68">
        <f t="shared" si="67"/>
        <v>43754.46</v>
      </c>
      <c r="M122" s="68">
        <f>M124+M125+M126+M127</f>
        <v>49783.733529999998</v>
      </c>
      <c r="N122" s="68"/>
      <c r="O122" s="68">
        <f>O124+O125+O126+O127</f>
        <v>39916.142099999997</v>
      </c>
      <c r="P122" s="68">
        <f t="shared" ref="P122:V122" si="68">P124+P125+P126+P127</f>
        <v>0</v>
      </c>
      <c r="Q122" s="68">
        <f t="shared" si="68"/>
        <v>39916.142099999997</v>
      </c>
      <c r="R122" s="68">
        <f t="shared" si="68"/>
        <v>0</v>
      </c>
      <c r="S122" s="68">
        <f t="shared" si="68"/>
        <v>39916.142099999997</v>
      </c>
      <c r="T122" s="68">
        <f t="shared" si="68"/>
        <v>0</v>
      </c>
      <c r="U122" s="68">
        <f t="shared" si="68"/>
        <v>39916.142099999997</v>
      </c>
      <c r="V122" s="68">
        <f t="shared" si="68"/>
        <v>0</v>
      </c>
    </row>
    <row r="123" spans="1:247" ht="26.25" customHeight="1" x14ac:dyDescent="0.3">
      <c r="A123" s="24"/>
      <c r="B123" s="102"/>
      <c r="C123" s="102"/>
      <c r="D123" s="17" t="s">
        <v>5</v>
      </c>
      <c r="E123" s="41"/>
      <c r="F123" s="41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</row>
    <row r="124" spans="1:247" ht="48" customHeight="1" x14ac:dyDescent="0.3">
      <c r="A124" s="24"/>
      <c r="B124" s="102"/>
      <c r="C124" s="102"/>
      <c r="D124" s="18" t="s">
        <v>10</v>
      </c>
      <c r="E124" s="41">
        <f t="shared" ref="E124:F124" si="69">G124+I124+K124+M124+O124+Q124+S124+U124</f>
        <v>0</v>
      </c>
      <c r="F124" s="41">
        <f t="shared" si="69"/>
        <v>0</v>
      </c>
      <c r="G124" s="43">
        <v>0</v>
      </c>
      <c r="H124" s="47">
        <v>0</v>
      </c>
      <c r="I124" s="45">
        <v>0</v>
      </c>
      <c r="J124" s="47">
        <v>0</v>
      </c>
      <c r="K124" s="45">
        <v>0</v>
      </c>
      <c r="L124" s="47">
        <v>0</v>
      </c>
      <c r="M124" s="45">
        <v>0</v>
      </c>
      <c r="N124" s="47"/>
      <c r="O124" s="45">
        <v>0</v>
      </c>
      <c r="P124" s="47"/>
      <c r="Q124" s="47">
        <v>0</v>
      </c>
      <c r="R124" s="47"/>
      <c r="S124" s="47">
        <v>0</v>
      </c>
      <c r="T124" s="47"/>
      <c r="U124" s="47">
        <v>0</v>
      </c>
      <c r="V124" s="47"/>
    </row>
    <row r="125" spans="1:247" ht="30" customHeight="1" x14ac:dyDescent="0.3">
      <c r="A125" s="24"/>
      <c r="B125" s="102"/>
      <c r="C125" s="102"/>
      <c r="D125" s="19" t="s">
        <v>11</v>
      </c>
      <c r="E125" s="41">
        <f t="shared" ref="E125:E127" si="70">G125+I125+K125+M125+O125+Q125+S125+U125</f>
        <v>0</v>
      </c>
      <c r="F125" s="41">
        <f t="shared" ref="F125:F127" si="71">H125+J125+L125+N125+P125+R125+T125+V125</f>
        <v>0</v>
      </c>
      <c r="G125" s="43">
        <v>0</v>
      </c>
      <c r="H125" s="47">
        <v>0</v>
      </c>
      <c r="I125" s="45">
        <v>0</v>
      </c>
      <c r="J125" s="47">
        <v>0</v>
      </c>
      <c r="K125" s="45">
        <v>0</v>
      </c>
      <c r="L125" s="47">
        <v>0</v>
      </c>
      <c r="M125" s="45">
        <v>0</v>
      </c>
      <c r="N125" s="47"/>
      <c r="O125" s="45">
        <v>0</v>
      </c>
      <c r="P125" s="47"/>
      <c r="Q125" s="47">
        <v>0</v>
      </c>
      <c r="R125" s="47"/>
      <c r="S125" s="47">
        <v>0</v>
      </c>
      <c r="T125" s="47"/>
      <c r="U125" s="47">
        <v>0</v>
      </c>
      <c r="V125" s="47"/>
    </row>
    <row r="126" spans="1:247" ht="27" customHeight="1" x14ac:dyDescent="0.3">
      <c r="A126" s="24"/>
      <c r="B126" s="102"/>
      <c r="C126" s="102"/>
      <c r="D126" s="20" t="s">
        <v>12</v>
      </c>
      <c r="E126" s="41">
        <f t="shared" si="70"/>
        <v>331845.76353</v>
      </c>
      <c r="F126" s="41">
        <f t="shared" si="71"/>
        <v>122397.45957000001</v>
      </c>
      <c r="G126" s="43">
        <v>37360.966950000002</v>
      </c>
      <c r="H126" s="43">
        <v>37360.966950000002</v>
      </c>
      <c r="I126" s="42">
        <v>41282.032619999998</v>
      </c>
      <c r="J126" s="43">
        <v>41282.032619999998</v>
      </c>
      <c r="K126" s="42">
        <v>43754.462030000002</v>
      </c>
      <c r="L126" s="47">
        <v>43754.46</v>
      </c>
      <c r="M126" s="42">
        <v>49783.733529999998</v>
      </c>
      <c r="N126" s="42">
        <v>0</v>
      </c>
      <c r="O126" s="42">
        <v>39916.142099999997</v>
      </c>
      <c r="P126" s="42">
        <v>0</v>
      </c>
      <c r="Q126" s="42">
        <v>39916.142099999997</v>
      </c>
      <c r="R126" s="42">
        <v>0</v>
      </c>
      <c r="S126" s="42">
        <v>39916.142099999997</v>
      </c>
      <c r="T126" s="42">
        <v>0</v>
      </c>
      <c r="U126" s="42">
        <v>39916.142099999997</v>
      </c>
      <c r="V126" s="42">
        <v>0</v>
      </c>
    </row>
    <row r="127" spans="1:247" ht="48.75" customHeight="1" x14ac:dyDescent="0.3">
      <c r="A127" s="24"/>
      <c r="B127" s="103"/>
      <c r="C127" s="102"/>
      <c r="D127" s="21" t="s">
        <v>13</v>
      </c>
      <c r="E127" s="41">
        <f t="shared" si="70"/>
        <v>0</v>
      </c>
      <c r="F127" s="41">
        <f t="shared" si="71"/>
        <v>0</v>
      </c>
      <c r="G127" s="43">
        <v>0</v>
      </c>
      <c r="H127" s="47">
        <v>0</v>
      </c>
      <c r="I127" s="45">
        <v>0</v>
      </c>
      <c r="J127" s="47">
        <v>0</v>
      </c>
      <c r="K127" s="45">
        <v>0</v>
      </c>
      <c r="L127" s="47">
        <v>0</v>
      </c>
      <c r="M127" s="45">
        <v>0</v>
      </c>
      <c r="N127" s="47"/>
      <c r="O127" s="45">
        <v>0</v>
      </c>
      <c r="P127" s="47"/>
      <c r="Q127" s="47">
        <v>0</v>
      </c>
      <c r="R127" s="47"/>
      <c r="S127" s="47">
        <v>0</v>
      </c>
      <c r="T127" s="47"/>
      <c r="U127" s="47">
        <v>0</v>
      </c>
      <c r="V127" s="47"/>
    </row>
    <row r="128" spans="1:247" ht="29.25" customHeight="1" x14ac:dyDescent="0.3">
      <c r="A128" s="24"/>
      <c r="B128" s="101" t="s">
        <v>25</v>
      </c>
      <c r="C128" s="102"/>
      <c r="D128" s="69" t="s">
        <v>8</v>
      </c>
      <c r="E128" s="68">
        <f>E130+E131+E132+E133</f>
        <v>21942.329009999998</v>
      </c>
      <c r="F128" s="68">
        <f t="shared" ref="F128:V128" si="72">F130+F131+F132+F133</f>
        <v>8389.4321999999993</v>
      </c>
      <c r="G128" s="68">
        <f t="shared" si="72"/>
        <v>4191.3118700000005</v>
      </c>
      <c r="H128" s="68">
        <f t="shared" si="72"/>
        <v>4191.3118700000005</v>
      </c>
      <c r="I128" s="68">
        <f t="shared" si="72"/>
        <v>2008.58033</v>
      </c>
      <c r="J128" s="68">
        <f t="shared" si="72"/>
        <v>2008.58033</v>
      </c>
      <c r="K128" s="68">
        <f t="shared" si="72"/>
        <v>2189.5385200000001</v>
      </c>
      <c r="L128" s="68">
        <f t="shared" si="72"/>
        <v>2189.54</v>
      </c>
      <c r="M128" s="68">
        <f t="shared" si="72"/>
        <v>3396.1343700000002</v>
      </c>
      <c r="N128" s="68">
        <f t="shared" si="72"/>
        <v>0</v>
      </c>
      <c r="O128" s="68">
        <f t="shared" si="72"/>
        <v>2539.1909799999999</v>
      </c>
      <c r="P128" s="68">
        <f t="shared" si="72"/>
        <v>0</v>
      </c>
      <c r="Q128" s="68">
        <f t="shared" si="72"/>
        <v>2539.1909799999999</v>
      </c>
      <c r="R128" s="68">
        <f t="shared" si="72"/>
        <v>0</v>
      </c>
      <c r="S128" s="68">
        <f t="shared" si="72"/>
        <v>2539.1909799999999</v>
      </c>
      <c r="T128" s="68">
        <f t="shared" si="72"/>
        <v>0</v>
      </c>
      <c r="U128" s="68">
        <f t="shared" si="72"/>
        <v>2539.1909799999999</v>
      </c>
      <c r="V128" s="68">
        <f t="shared" si="72"/>
        <v>0</v>
      </c>
    </row>
    <row r="129" spans="1:22" ht="30.75" customHeight="1" x14ac:dyDescent="0.3">
      <c r="A129" s="24"/>
      <c r="B129" s="102"/>
      <c r="C129" s="102"/>
      <c r="D129" s="17" t="s">
        <v>5</v>
      </c>
      <c r="E129" s="41"/>
      <c r="F129" s="41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</row>
    <row r="130" spans="1:22" ht="45" customHeight="1" x14ac:dyDescent="0.3">
      <c r="A130" s="24"/>
      <c r="B130" s="102"/>
      <c r="C130" s="102"/>
      <c r="D130" s="18" t="s">
        <v>10</v>
      </c>
      <c r="E130" s="41">
        <f t="shared" ref="E130:F130" si="73">G130+I130+K130+M130+O130+Q130+S130+U130</f>
        <v>0</v>
      </c>
      <c r="F130" s="41">
        <f t="shared" si="73"/>
        <v>0</v>
      </c>
      <c r="G130" s="43">
        <v>0</v>
      </c>
      <c r="H130" s="47">
        <v>0</v>
      </c>
      <c r="I130" s="45">
        <v>0</v>
      </c>
      <c r="J130" s="47">
        <v>0</v>
      </c>
      <c r="K130" s="45">
        <v>0</v>
      </c>
      <c r="L130" s="47">
        <v>0</v>
      </c>
      <c r="M130" s="45">
        <v>0</v>
      </c>
      <c r="N130" s="47"/>
      <c r="O130" s="45">
        <v>0</v>
      </c>
      <c r="P130" s="47"/>
      <c r="Q130" s="47">
        <v>0</v>
      </c>
      <c r="R130" s="47"/>
      <c r="S130" s="47">
        <v>0</v>
      </c>
      <c r="T130" s="47"/>
      <c r="U130" s="47">
        <v>0</v>
      </c>
      <c r="V130" s="47"/>
    </row>
    <row r="131" spans="1:22" ht="24" customHeight="1" x14ac:dyDescent="0.3">
      <c r="A131" s="24"/>
      <c r="B131" s="102"/>
      <c r="C131" s="102"/>
      <c r="D131" s="19" t="s">
        <v>11</v>
      </c>
      <c r="E131" s="41">
        <f t="shared" ref="E131:E133" si="74">G131+I131+K131+M131+O131+Q131+S131+U131</f>
        <v>0</v>
      </c>
      <c r="F131" s="41">
        <f t="shared" ref="F131:F133" si="75">H131+J131+L131+N131+P131+R131+T131+V131</f>
        <v>0</v>
      </c>
      <c r="G131" s="43">
        <v>0</v>
      </c>
      <c r="H131" s="47">
        <v>0</v>
      </c>
      <c r="I131" s="45">
        <v>0</v>
      </c>
      <c r="J131" s="47">
        <v>0</v>
      </c>
      <c r="K131" s="45">
        <v>0</v>
      </c>
      <c r="L131" s="47">
        <v>0</v>
      </c>
      <c r="M131" s="45">
        <v>0</v>
      </c>
      <c r="N131" s="47"/>
      <c r="O131" s="45">
        <v>0</v>
      </c>
      <c r="P131" s="47"/>
      <c r="Q131" s="47">
        <v>0</v>
      </c>
      <c r="R131" s="47"/>
      <c r="S131" s="47">
        <v>0</v>
      </c>
      <c r="T131" s="47"/>
      <c r="U131" s="47">
        <v>0</v>
      </c>
      <c r="V131" s="47"/>
    </row>
    <row r="132" spans="1:22" ht="30.75" customHeight="1" x14ac:dyDescent="0.3">
      <c r="A132" s="24"/>
      <c r="B132" s="102"/>
      <c r="C132" s="102"/>
      <c r="D132" s="20" t="s">
        <v>12</v>
      </c>
      <c r="E132" s="41">
        <f t="shared" si="74"/>
        <v>21942.329009999998</v>
      </c>
      <c r="F132" s="41">
        <f t="shared" si="75"/>
        <v>8389.4321999999993</v>
      </c>
      <c r="G132" s="43">
        <v>4191.3118700000005</v>
      </c>
      <c r="H132" s="43">
        <v>4191.3118700000005</v>
      </c>
      <c r="I132" s="42">
        <v>2008.58033</v>
      </c>
      <c r="J132" s="43">
        <v>2008.58033</v>
      </c>
      <c r="K132" s="42">
        <v>2189.5385200000001</v>
      </c>
      <c r="L132" s="43">
        <v>2189.54</v>
      </c>
      <c r="M132" s="42">
        <v>3396.1343700000002</v>
      </c>
      <c r="N132" s="42">
        <v>0</v>
      </c>
      <c r="O132" s="42">
        <v>2539.1909799999999</v>
      </c>
      <c r="P132" s="42">
        <v>0</v>
      </c>
      <c r="Q132" s="42">
        <v>2539.1909799999999</v>
      </c>
      <c r="R132" s="42">
        <v>0</v>
      </c>
      <c r="S132" s="42">
        <v>2539.1909799999999</v>
      </c>
      <c r="T132" s="42">
        <v>0</v>
      </c>
      <c r="U132" s="42">
        <v>2539.1909799999999</v>
      </c>
      <c r="V132" s="42">
        <v>0</v>
      </c>
    </row>
    <row r="133" spans="1:22" ht="47.25" customHeight="1" x14ac:dyDescent="0.3">
      <c r="A133" s="24"/>
      <c r="B133" s="103"/>
      <c r="C133" s="102"/>
      <c r="D133" s="21" t="s">
        <v>13</v>
      </c>
      <c r="E133" s="41">
        <f t="shared" si="74"/>
        <v>0</v>
      </c>
      <c r="F133" s="41">
        <f t="shared" si="75"/>
        <v>0</v>
      </c>
      <c r="G133" s="43">
        <v>0</v>
      </c>
      <c r="H133" s="47">
        <v>0</v>
      </c>
      <c r="I133" s="45">
        <v>0</v>
      </c>
      <c r="J133" s="47">
        <v>0</v>
      </c>
      <c r="K133" s="45">
        <v>0</v>
      </c>
      <c r="L133" s="47">
        <v>0</v>
      </c>
      <c r="M133" s="45">
        <v>0</v>
      </c>
      <c r="N133" s="47"/>
      <c r="O133" s="45">
        <v>0</v>
      </c>
      <c r="P133" s="47"/>
      <c r="Q133" s="47">
        <v>0</v>
      </c>
      <c r="R133" s="47"/>
      <c r="S133" s="47">
        <v>0</v>
      </c>
      <c r="T133" s="47"/>
      <c r="U133" s="47">
        <v>0</v>
      </c>
      <c r="V133" s="47"/>
    </row>
    <row r="134" spans="1:22" ht="27" customHeight="1" x14ac:dyDescent="0.3">
      <c r="A134" s="24"/>
      <c r="B134" s="101" t="s">
        <v>26</v>
      </c>
      <c r="C134" s="102"/>
      <c r="D134" s="69" t="s">
        <v>8</v>
      </c>
      <c r="E134" s="68">
        <f t="shared" ref="E134:L134" si="76">E136+E137+E138+E139</f>
        <v>18830.713789999998</v>
      </c>
      <c r="F134" s="68">
        <f t="shared" si="76"/>
        <v>7623.5251899999994</v>
      </c>
      <c r="G134" s="68">
        <f t="shared" si="76"/>
        <v>2656.6529999999998</v>
      </c>
      <c r="H134" s="68">
        <f t="shared" si="76"/>
        <v>2656.6529999999998</v>
      </c>
      <c r="I134" s="68">
        <f t="shared" si="76"/>
        <v>3304.4921899999999</v>
      </c>
      <c r="J134" s="68">
        <f t="shared" si="76"/>
        <v>3304.4921899999999</v>
      </c>
      <c r="K134" s="68">
        <f t="shared" si="76"/>
        <v>1662.3757599999999</v>
      </c>
      <c r="L134" s="68">
        <f t="shared" si="76"/>
        <v>1662.38</v>
      </c>
      <c r="M134" s="68">
        <f>M136+M137+M138+M139</f>
        <v>5151.1093199999996</v>
      </c>
      <c r="N134" s="68"/>
      <c r="O134" s="68">
        <f>O136+O137+O138+O139</f>
        <v>1514.02088</v>
      </c>
      <c r="P134" s="68"/>
      <c r="Q134" s="68">
        <f>Q136+Q137+Q138+Q139</f>
        <v>1514.02088</v>
      </c>
      <c r="R134" s="68"/>
      <c r="S134" s="68">
        <f>S136+S137+S138+S139</f>
        <v>1514.02088</v>
      </c>
      <c r="T134" s="68"/>
      <c r="U134" s="68">
        <f>U136+U137+U138+U139</f>
        <v>1514.02088</v>
      </c>
      <c r="V134" s="68"/>
    </row>
    <row r="135" spans="1:22" ht="26.25" customHeight="1" x14ac:dyDescent="0.3">
      <c r="A135" s="24"/>
      <c r="B135" s="102"/>
      <c r="C135" s="102"/>
      <c r="D135" s="17" t="s">
        <v>5</v>
      </c>
      <c r="E135" s="41"/>
      <c r="F135" s="41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</row>
    <row r="136" spans="1:22" ht="42" customHeight="1" x14ac:dyDescent="0.3">
      <c r="A136" s="24"/>
      <c r="B136" s="102"/>
      <c r="C136" s="102"/>
      <c r="D136" s="18" t="s">
        <v>10</v>
      </c>
      <c r="E136" s="41">
        <f t="shared" ref="E136:F137" si="77">G136+I136+K136+M136+O136+Q136+S136+U136</f>
        <v>0</v>
      </c>
      <c r="F136" s="41">
        <f t="shared" si="77"/>
        <v>0</v>
      </c>
      <c r="G136" s="43">
        <v>0</v>
      </c>
      <c r="H136" s="47">
        <v>0</v>
      </c>
      <c r="I136" s="45">
        <v>0</v>
      </c>
      <c r="J136" s="47">
        <v>0</v>
      </c>
      <c r="K136" s="45">
        <v>0</v>
      </c>
      <c r="L136" s="47">
        <v>0</v>
      </c>
      <c r="M136" s="45">
        <v>0</v>
      </c>
      <c r="N136" s="47"/>
      <c r="O136" s="45">
        <v>0</v>
      </c>
      <c r="P136" s="47"/>
      <c r="Q136" s="47">
        <v>0</v>
      </c>
      <c r="R136" s="47"/>
      <c r="S136" s="47">
        <v>0</v>
      </c>
      <c r="T136" s="47"/>
      <c r="U136" s="47">
        <v>0</v>
      </c>
      <c r="V136" s="47"/>
    </row>
    <row r="137" spans="1:22" ht="24.75" customHeight="1" x14ac:dyDescent="0.3">
      <c r="A137" s="24"/>
      <c r="B137" s="102"/>
      <c r="C137" s="102"/>
      <c r="D137" s="19" t="s">
        <v>11</v>
      </c>
      <c r="E137" s="41">
        <f t="shared" si="77"/>
        <v>0</v>
      </c>
      <c r="F137" s="41">
        <f t="shared" si="77"/>
        <v>0</v>
      </c>
      <c r="G137" s="43">
        <v>0</v>
      </c>
      <c r="H137" s="47">
        <v>0</v>
      </c>
      <c r="I137" s="45">
        <v>0</v>
      </c>
      <c r="J137" s="47">
        <v>0</v>
      </c>
      <c r="K137" s="45">
        <v>0</v>
      </c>
      <c r="L137" s="47">
        <v>0</v>
      </c>
      <c r="M137" s="45">
        <v>0</v>
      </c>
      <c r="N137" s="47"/>
      <c r="O137" s="45">
        <v>0</v>
      </c>
      <c r="P137" s="47"/>
      <c r="Q137" s="47">
        <v>0</v>
      </c>
      <c r="R137" s="47"/>
      <c r="S137" s="47">
        <v>0</v>
      </c>
      <c r="T137" s="47"/>
      <c r="U137" s="47">
        <v>0</v>
      </c>
      <c r="V137" s="47"/>
    </row>
    <row r="138" spans="1:22" ht="27" customHeight="1" x14ac:dyDescent="0.3">
      <c r="A138" s="24"/>
      <c r="B138" s="102"/>
      <c r="C138" s="102"/>
      <c r="D138" s="20" t="s">
        <v>12</v>
      </c>
      <c r="E138" s="41">
        <f>G138+I138+K138+M138+O138+Q138+S138+U138</f>
        <v>18830.713789999998</v>
      </c>
      <c r="F138" s="41">
        <f>H138+J138+L138+N138+P138+R138+T138+V138</f>
        <v>7623.5251899999994</v>
      </c>
      <c r="G138" s="43">
        <v>2656.6529999999998</v>
      </c>
      <c r="H138" s="43">
        <v>2656.6529999999998</v>
      </c>
      <c r="I138" s="42">
        <v>3304.4921899999999</v>
      </c>
      <c r="J138" s="43">
        <v>3304.4921899999999</v>
      </c>
      <c r="K138" s="42">
        <v>1662.3757599999999</v>
      </c>
      <c r="L138" s="43">
        <v>1662.38</v>
      </c>
      <c r="M138" s="42">
        <v>5151.1093199999996</v>
      </c>
      <c r="N138" s="42">
        <v>0</v>
      </c>
      <c r="O138" s="42">
        <v>1514.02088</v>
      </c>
      <c r="P138" s="42">
        <v>0</v>
      </c>
      <c r="Q138" s="42">
        <v>1514.02088</v>
      </c>
      <c r="R138" s="42">
        <v>0</v>
      </c>
      <c r="S138" s="42">
        <v>1514.02088</v>
      </c>
      <c r="T138" s="42">
        <v>0</v>
      </c>
      <c r="U138" s="42">
        <v>1514.02088</v>
      </c>
      <c r="V138" s="47">
        <v>0</v>
      </c>
    </row>
    <row r="139" spans="1:22" ht="48.75" customHeight="1" x14ac:dyDescent="0.3">
      <c r="A139" s="24"/>
      <c r="B139" s="103"/>
      <c r="C139" s="102"/>
      <c r="D139" s="21" t="s">
        <v>13</v>
      </c>
      <c r="E139" s="41">
        <f>G139+I139+K139+M139+O139+Q139+S139+U139</f>
        <v>0</v>
      </c>
      <c r="F139" s="41">
        <f>H139+J139+L139+N139+P139+R139+T139+V139</f>
        <v>0</v>
      </c>
      <c r="G139" s="43">
        <v>0</v>
      </c>
      <c r="H139" s="47">
        <v>0</v>
      </c>
      <c r="I139" s="45">
        <v>0</v>
      </c>
      <c r="J139" s="47">
        <v>0</v>
      </c>
      <c r="K139" s="45">
        <v>0</v>
      </c>
      <c r="L139" s="47">
        <v>0</v>
      </c>
      <c r="M139" s="45">
        <v>0</v>
      </c>
      <c r="N139" s="47"/>
      <c r="O139" s="45">
        <v>0</v>
      </c>
      <c r="P139" s="47"/>
      <c r="Q139" s="47">
        <v>0</v>
      </c>
      <c r="R139" s="47"/>
      <c r="S139" s="47">
        <v>0</v>
      </c>
      <c r="T139" s="47"/>
      <c r="U139" s="47">
        <v>0</v>
      </c>
      <c r="V139" s="47"/>
    </row>
    <row r="140" spans="1:22" ht="33" customHeight="1" x14ac:dyDescent="0.3">
      <c r="A140" s="24"/>
      <c r="B140" s="101" t="s">
        <v>36</v>
      </c>
      <c r="C140" s="102"/>
      <c r="D140" s="69" t="s">
        <v>8</v>
      </c>
      <c r="E140" s="68">
        <f>E142+E143+E144+E145</f>
        <v>12993.683509999999</v>
      </c>
      <c r="F140" s="68">
        <f>F142+F143+F144+F145</f>
        <v>5456.0517199999995</v>
      </c>
      <c r="G140" s="68">
        <f>G144+G143</f>
        <v>3160.5604199999998</v>
      </c>
      <c r="H140" s="68">
        <f t="shared" ref="H140:V140" si="78">H144+H143</f>
        <v>3160.5604199999998</v>
      </c>
      <c r="I140" s="68">
        <f t="shared" si="78"/>
        <v>1089.2216700000001</v>
      </c>
      <c r="J140" s="68">
        <f t="shared" si="78"/>
        <v>1089.2213000000002</v>
      </c>
      <c r="K140" s="68">
        <f t="shared" si="78"/>
        <v>1228.7725700000001</v>
      </c>
      <c r="L140" s="68">
        <f t="shared" si="78"/>
        <v>1206.27</v>
      </c>
      <c r="M140" s="68">
        <f t="shared" si="78"/>
        <v>2090.0826200000001</v>
      </c>
      <c r="N140" s="68">
        <f t="shared" si="78"/>
        <v>0</v>
      </c>
      <c r="O140" s="68">
        <f t="shared" si="78"/>
        <v>1218.6982</v>
      </c>
      <c r="P140" s="68">
        <f t="shared" si="78"/>
        <v>0</v>
      </c>
      <c r="Q140" s="68">
        <f t="shared" si="78"/>
        <v>1221.3762000000002</v>
      </c>
      <c r="R140" s="68">
        <f t="shared" si="78"/>
        <v>0</v>
      </c>
      <c r="S140" s="68">
        <f t="shared" si="78"/>
        <v>1221.3762000000002</v>
      </c>
      <c r="T140" s="68">
        <f t="shared" si="78"/>
        <v>0</v>
      </c>
      <c r="U140" s="68">
        <f t="shared" si="78"/>
        <v>1221.3762000000002</v>
      </c>
      <c r="V140" s="68">
        <f t="shared" si="78"/>
        <v>0</v>
      </c>
    </row>
    <row r="141" spans="1:22" ht="30" customHeight="1" x14ac:dyDescent="0.3">
      <c r="A141" s="24"/>
      <c r="B141" s="102"/>
      <c r="C141" s="102"/>
      <c r="D141" s="17" t="s">
        <v>5</v>
      </c>
      <c r="E141" s="41"/>
      <c r="F141" s="41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</row>
    <row r="142" spans="1:22" ht="48" customHeight="1" x14ac:dyDescent="0.3">
      <c r="A142" s="24"/>
      <c r="B142" s="102"/>
      <c r="C142" s="102"/>
      <c r="D142" s="18" t="s">
        <v>10</v>
      </c>
      <c r="E142" s="41">
        <f t="shared" ref="E142:F142" si="79">G142+I142+K142+M142+O142+Q142+S142+U142</f>
        <v>542.21942999999999</v>
      </c>
      <c r="F142" s="41">
        <f t="shared" si="79"/>
        <v>0</v>
      </c>
      <c r="G142" s="43">
        <v>0</v>
      </c>
      <c r="H142" s="47">
        <v>0</v>
      </c>
      <c r="I142" s="45">
        <v>0</v>
      </c>
      <c r="J142" s="47">
        <v>0</v>
      </c>
      <c r="K142" s="45">
        <v>0</v>
      </c>
      <c r="L142" s="47">
        <v>0</v>
      </c>
      <c r="M142" s="45">
        <v>0</v>
      </c>
      <c r="N142" s="47"/>
      <c r="O142" s="42">
        <v>542.21942999999999</v>
      </c>
      <c r="P142" s="47"/>
      <c r="Q142" s="47">
        <v>0</v>
      </c>
      <c r="R142" s="47"/>
      <c r="S142" s="47">
        <v>0</v>
      </c>
      <c r="T142" s="47"/>
      <c r="U142" s="47">
        <v>0</v>
      </c>
      <c r="V142" s="47"/>
    </row>
    <row r="143" spans="1:22" ht="30.75" customHeight="1" x14ac:dyDescent="0.3">
      <c r="A143" s="24"/>
      <c r="B143" s="102"/>
      <c r="C143" s="102"/>
      <c r="D143" s="19" t="s">
        <v>11</v>
      </c>
      <c r="E143" s="41">
        <f t="shared" ref="E143:E145" si="80">G143+I143+K143+M143+O143+Q143+S143+U143</f>
        <v>409.13299999999992</v>
      </c>
      <c r="F143" s="41">
        <f t="shared" ref="F143:F145" si="81">H143+J143+L143+N143+P143+R143+T143+V143</f>
        <v>57.386629999999997</v>
      </c>
      <c r="G143" s="43">
        <v>0</v>
      </c>
      <c r="H143" s="47">
        <v>0</v>
      </c>
      <c r="I143" s="42">
        <v>23.477</v>
      </c>
      <c r="J143" s="43">
        <v>23.47663</v>
      </c>
      <c r="K143" s="42">
        <v>33.911000000000001</v>
      </c>
      <c r="L143" s="43">
        <v>33.909999999999997</v>
      </c>
      <c r="M143" s="42">
        <v>75.938999999999993</v>
      </c>
      <c r="N143" s="47"/>
      <c r="O143" s="42">
        <v>66.942999999999998</v>
      </c>
      <c r="P143" s="47"/>
      <c r="Q143" s="42">
        <v>69.620999999999995</v>
      </c>
      <c r="R143" s="47"/>
      <c r="S143" s="42">
        <v>69.620999999999995</v>
      </c>
      <c r="T143" s="47"/>
      <c r="U143" s="42">
        <v>69.620999999999995</v>
      </c>
      <c r="V143" s="47"/>
    </row>
    <row r="144" spans="1:22" ht="35.25" customHeight="1" x14ac:dyDescent="0.3">
      <c r="A144" s="24"/>
      <c r="B144" s="102"/>
      <c r="C144" s="102"/>
      <c r="D144" s="20" t="s">
        <v>12</v>
      </c>
      <c r="E144" s="41">
        <f t="shared" si="80"/>
        <v>12042.331079999998</v>
      </c>
      <c r="F144" s="41">
        <f t="shared" si="81"/>
        <v>5398.6650899999995</v>
      </c>
      <c r="G144" s="43">
        <v>3160.5604199999998</v>
      </c>
      <c r="H144" s="43">
        <v>3160.5604199999998</v>
      </c>
      <c r="I144" s="42">
        <v>1065.74467</v>
      </c>
      <c r="J144" s="43">
        <v>1065.74467</v>
      </c>
      <c r="K144" s="42">
        <v>1194.86157</v>
      </c>
      <c r="L144" s="43">
        <v>1172.3599999999999</v>
      </c>
      <c r="M144" s="42">
        <v>2014.1436200000001</v>
      </c>
      <c r="N144" s="42">
        <v>0</v>
      </c>
      <c r="O144" s="42">
        <v>1151.7552000000001</v>
      </c>
      <c r="P144" s="42">
        <v>0</v>
      </c>
      <c r="Q144" s="42">
        <v>1151.7552000000001</v>
      </c>
      <c r="R144" s="42">
        <v>0</v>
      </c>
      <c r="S144" s="42">
        <v>1151.7552000000001</v>
      </c>
      <c r="T144" s="42">
        <v>0</v>
      </c>
      <c r="U144" s="42">
        <v>1151.7552000000001</v>
      </c>
      <c r="V144" s="42">
        <v>0</v>
      </c>
    </row>
    <row r="145" spans="1:22" ht="51" customHeight="1" x14ac:dyDescent="0.3">
      <c r="A145" s="24"/>
      <c r="B145" s="103"/>
      <c r="C145" s="102"/>
      <c r="D145" s="21" t="s">
        <v>13</v>
      </c>
      <c r="E145" s="41">
        <f t="shared" si="80"/>
        <v>0</v>
      </c>
      <c r="F145" s="41">
        <f t="shared" si="81"/>
        <v>0</v>
      </c>
      <c r="G145" s="43">
        <v>0</v>
      </c>
      <c r="H145" s="47">
        <v>0</v>
      </c>
      <c r="I145" s="45">
        <v>0</v>
      </c>
      <c r="J145" s="47">
        <v>0</v>
      </c>
      <c r="K145" s="45">
        <v>0</v>
      </c>
      <c r="L145" s="47">
        <v>0</v>
      </c>
      <c r="M145" s="45">
        <v>0</v>
      </c>
      <c r="N145" s="47"/>
      <c r="O145" s="45">
        <v>0</v>
      </c>
      <c r="P145" s="47"/>
      <c r="Q145" s="47">
        <v>0</v>
      </c>
      <c r="R145" s="47"/>
      <c r="S145" s="47">
        <v>0</v>
      </c>
      <c r="T145" s="47"/>
      <c r="U145" s="47">
        <v>0</v>
      </c>
      <c r="V145" s="47"/>
    </row>
    <row r="146" spans="1:22" ht="24.75" customHeight="1" x14ac:dyDescent="0.3">
      <c r="A146" s="24"/>
      <c r="B146" s="101" t="s">
        <v>35</v>
      </c>
      <c r="C146" s="30"/>
      <c r="D146" s="69" t="s">
        <v>8</v>
      </c>
      <c r="E146" s="68">
        <f>E148+E149+E150+E151</f>
        <v>28279.099399999999</v>
      </c>
      <c r="F146" s="68">
        <f>F148+F149+F150+F151</f>
        <v>12555.500889999999</v>
      </c>
      <c r="G146" s="68">
        <f t="shared" ref="G146:L146" si="82">G148+G149+G150+G151</f>
        <v>3660.01251</v>
      </c>
      <c r="H146" s="68">
        <f t="shared" si="82"/>
        <v>3215.4546999999998</v>
      </c>
      <c r="I146" s="68">
        <f t="shared" si="82"/>
        <v>3905.4361899999999</v>
      </c>
      <c r="J146" s="68">
        <f t="shared" si="82"/>
        <v>3905.4361899999999</v>
      </c>
      <c r="K146" s="68">
        <f t="shared" si="82"/>
        <v>5434.6070600000003</v>
      </c>
      <c r="L146" s="68">
        <f t="shared" si="82"/>
        <v>5434.61</v>
      </c>
      <c r="M146" s="68">
        <f>M148+M149+M150+M151</f>
        <v>7639.5702000000001</v>
      </c>
      <c r="N146" s="68">
        <f>N148+N149+N150+N151</f>
        <v>0</v>
      </c>
      <c r="O146" s="68">
        <f>O148+O149+O150+O151</f>
        <v>1909.8683599999999</v>
      </c>
      <c r="P146" s="68">
        <f>P148+P149+P150+P151</f>
        <v>0</v>
      </c>
      <c r="Q146" s="68">
        <f t="shared" ref="Q146:V146" si="83">Q148+Q149+Q150+Q151</f>
        <v>1909.8683599999999</v>
      </c>
      <c r="R146" s="68">
        <f t="shared" si="83"/>
        <v>0</v>
      </c>
      <c r="S146" s="68">
        <f t="shared" si="83"/>
        <v>1909.8683599999999</v>
      </c>
      <c r="T146" s="68">
        <f t="shared" si="83"/>
        <v>0</v>
      </c>
      <c r="U146" s="68">
        <f t="shared" si="83"/>
        <v>1909.8683599999999</v>
      </c>
      <c r="V146" s="68">
        <f t="shared" si="83"/>
        <v>0</v>
      </c>
    </row>
    <row r="147" spans="1:22" ht="22.5" customHeight="1" x14ac:dyDescent="0.3">
      <c r="A147" s="24"/>
      <c r="B147" s="102"/>
      <c r="C147" s="30"/>
      <c r="D147" s="17" t="s">
        <v>5</v>
      </c>
      <c r="E147" s="41"/>
      <c r="F147" s="41"/>
      <c r="G147" s="43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</row>
    <row r="148" spans="1:22" ht="48.75" customHeight="1" x14ac:dyDescent="0.3">
      <c r="A148" s="24"/>
      <c r="B148" s="102"/>
      <c r="C148" s="30"/>
      <c r="D148" s="18" t="s">
        <v>10</v>
      </c>
      <c r="E148" s="41">
        <f t="shared" ref="E148:F151" si="84">G148+I148+K148+M148+O148+Q148+S148+U148</f>
        <v>0</v>
      </c>
      <c r="F148" s="41">
        <f t="shared" si="84"/>
        <v>0</v>
      </c>
      <c r="G148" s="44">
        <v>0</v>
      </c>
      <c r="H148" s="47">
        <v>0</v>
      </c>
      <c r="I148" s="44">
        <v>0</v>
      </c>
      <c r="J148" s="47">
        <v>0</v>
      </c>
      <c r="K148" s="44">
        <v>0</v>
      </c>
      <c r="L148" s="47">
        <v>0</v>
      </c>
      <c r="M148" s="44">
        <v>0</v>
      </c>
      <c r="N148" s="47"/>
      <c r="O148" s="44">
        <v>0</v>
      </c>
      <c r="P148" s="47"/>
      <c r="Q148" s="47">
        <v>0</v>
      </c>
      <c r="R148" s="47"/>
      <c r="S148" s="47">
        <v>0</v>
      </c>
      <c r="T148" s="47"/>
      <c r="U148" s="47">
        <v>0</v>
      </c>
      <c r="V148" s="47"/>
    </row>
    <row r="149" spans="1:22" ht="28.5" customHeight="1" x14ac:dyDescent="0.3">
      <c r="A149" s="24"/>
      <c r="B149" s="102"/>
      <c r="C149" s="30"/>
      <c r="D149" s="19" t="s">
        <v>11</v>
      </c>
      <c r="E149" s="41">
        <f t="shared" si="84"/>
        <v>0</v>
      </c>
      <c r="F149" s="41">
        <f t="shared" si="84"/>
        <v>0</v>
      </c>
      <c r="G149" s="44">
        <v>0</v>
      </c>
      <c r="H149" s="47">
        <v>0</v>
      </c>
      <c r="I149" s="44">
        <v>0</v>
      </c>
      <c r="J149" s="47">
        <v>0</v>
      </c>
      <c r="K149" s="44">
        <v>0</v>
      </c>
      <c r="L149" s="47">
        <v>0</v>
      </c>
      <c r="M149" s="44">
        <v>0</v>
      </c>
      <c r="N149" s="47"/>
      <c r="O149" s="44">
        <v>0</v>
      </c>
      <c r="P149" s="47"/>
      <c r="Q149" s="47">
        <v>0</v>
      </c>
      <c r="R149" s="47"/>
      <c r="S149" s="47">
        <v>0</v>
      </c>
      <c r="T149" s="47"/>
      <c r="U149" s="47">
        <v>0</v>
      </c>
      <c r="V149" s="47"/>
    </row>
    <row r="150" spans="1:22" ht="27.75" customHeight="1" x14ac:dyDescent="0.3">
      <c r="A150" s="24"/>
      <c r="B150" s="102"/>
      <c r="C150" s="30"/>
      <c r="D150" s="20" t="s">
        <v>12</v>
      </c>
      <c r="E150" s="41">
        <f t="shared" si="84"/>
        <v>28279.099399999999</v>
      </c>
      <c r="F150" s="41">
        <f t="shared" si="84"/>
        <v>12555.500889999999</v>
      </c>
      <c r="G150" s="43">
        <v>3660.01251</v>
      </c>
      <c r="H150" s="43">
        <v>3215.4546999999998</v>
      </c>
      <c r="I150" s="43">
        <v>3905.4361899999999</v>
      </c>
      <c r="J150" s="43">
        <v>3905.4361899999999</v>
      </c>
      <c r="K150" s="44">
        <v>5434.6070600000003</v>
      </c>
      <c r="L150" s="43">
        <v>5434.61</v>
      </c>
      <c r="M150" s="44">
        <v>7639.5702000000001</v>
      </c>
      <c r="N150" s="44">
        <v>0</v>
      </c>
      <c r="O150" s="44">
        <v>1909.8683599999999</v>
      </c>
      <c r="P150" s="44">
        <v>0</v>
      </c>
      <c r="Q150" s="44">
        <v>1909.8683599999999</v>
      </c>
      <c r="R150" s="44">
        <v>0</v>
      </c>
      <c r="S150" s="44">
        <v>1909.8683599999999</v>
      </c>
      <c r="T150" s="44">
        <v>0</v>
      </c>
      <c r="U150" s="44">
        <v>1909.8683599999999</v>
      </c>
      <c r="V150" s="47">
        <v>0</v>
      </c>
    </row>
    <row r="151" spans="1:22" ht="48.75" customHeight="1" x14ac:dyDescent="0.3">
      <c r="A151" s="24"/>
      <c r="B151" s="103"/>
      <c r="C151" s="30"/>
      <c r="D151" s="21" t="s">
        <v>13</v>
      </c>
      <c r="E151" s="41">
        <f>G151+I151+K151+M151+O151+Q151+S151+U151</f>
        <v>0</v>
      </c>
      <c r="F151" s="41">
        <f t="shared" si="84"/>
        <v>0</v>
      </c>
      <c r="G151" s="44">
        <v>0</v>
      </c>
      <c r="H151" s="47">
        <v>0</v>
      </c>
      <c r="I151" s="44">
        <v>0</v>
      </c>
      <c r="J151" s="47">
        <v>0</v>
      </c>
      <c r="K151" s="44">
        <v>0</v>
      </c>
      <c r="L151" s="47">
        <v>0</v>
      </c>
      <c r="M151" s="44">
        <v>0</v>
      </c>
      <c r="N151" s="47"/>
      <c r="O151" s="44">
        <v>0</v>
      </c>
      <c r="P151" s="47"/>
      <c r="Q151" s="47">
        <v>0</v>
      </c>
      <c r="R151" s="47"/>
      <c r="S151" s="47">
        <v>0</v>
      </c>
      <c r="T151" s="47"/>
      <c r="U151" s="47">
        <v>0</v>
      </c>
      <c r="V151" s="47"/>
    </row>
    <row r="152" spans="1:22" ht="24.75" customHeight="1" x14ac:dyDescent="0.2">
      <c r="A152" s="129" t="s">
        <v>53</v>
      </c>
      <c r="B152" s="101" t="s">
        <v>67</v>
      </c>
      <c r="C152" s="101" t="s">
        <v>76</v>
      </c>
      <c r="D152" s="23" t="s">
        <v>8</v>
      </c>
      <c r="E152" s="41">
        <f>G152+I152+K152+M152+O152+Q152+S152+U152</f>
        <v>349821.78517000005</v>
      </c>
      <c r="F152" s="41">
        <f t="shared" ref="F152:V152" si="85">F154+F155+F156+F157</f>
        <v>269740.78596999997</v>
      </c>
      <c r="G152" s="41">
        <f t="shared" si="85"/>
        <v>131860.57512999998</v>
      </c>
      <c r="H152" s="41">
        <f t="shared" si="85"/>
        <v>131860.57445999997</v>
      </c>
      <c r="I152" s="41">
        <f t="shared" si="85"/>
        <v>62341.17151</v>
      </c>
      <c r="J152" s="41">
        <f t="shared" si="85"/>
        <v>62341.17151</v>
      </c>
      <c r="K152" s="41">
        <f t="shared" si="85"/>
        <v>75539.035529999994</v>
      </c>
      <c r="L152" s="41">
        <f t="shared" si="85"/>
        <v>75539.039999999994</v>
      </c>
      <c r="M152" s="41">
        <f t="shared" si="85"/>
        <v>39506.982000000004</v>
      </c>
      <c r="N152" s="41">
        <f t="shared" si="85"/>
        <v>0</v>
      </c>
      <c r="O152" s="41">
        <f t="shared" si="85"/>
        <v>10143.617</v>
      </c>
      <c r="P152" s="41">
        <f t="shared" si="85"/>
        <v>0</v>
      </c>
      <c r="Q152" s="41">
        <f t="shared" si="85"/>
        <v>10143.617</v>
      </c>
      <c r="R152" s="41">
        <f t="shared" si="85"/>
        <v>0</v>
      </c>
      <c r="S152" s="41">
        <f t="shared" si="85"/>
        <v>10143.617</v>
      </c>
      <c r="T152" s="41">
        <f t="shared" si="85"/>
        <v>0</v>
      </c>
      <c r="U152" s="41">
        <f t="shared" si="85"/>
        <v>10143.17</v>
      </c>
      <c r="V152" s="41">
        <f t="shared" si="85"/>
        <v>0</v>
      </c>
    </row>
    <row r="153" spans="1:22" ht="22.5" customHeight="1" x14ac:dyDescent="0.2">
      <c r="A153" s="130"/>
      <c r="B153" s="102"/>
      <c r="C153" s="102"/>
      <c r="D153" s="17" t="s">
        <v>5</v>
      </c>
      <c r="E153" s="41"/>
      <c r="F153" s="41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</row>
    <row r="154" spans="1:22" ht="40.5" customHeight="1" x14ac:dyDescent="0.2">
      <c r="A154" s="130"/>
      <c r="B154" s="102"/>
      <c r="C154" s="102"/>
      <c r="D154" s="18" t="s">
        <v>10</v>
      </c>
      <c r="E154" s="41">
        <f t="shared" ref="E154:F157" si="86">E160+E166+E172</f>
        <v>0</v>
      </c>
      <c r="F154" s="41">
        <f t="shared" si="86"/>
        <v>0</v>
      </c>
      <c r="G154" s="47">
        <v>0</v>
      </c>
      <c r="H154" s="47">
        <v>0</v>
      </c>
      <c r="I154" s="47">
        <v>0</v>
      </c>
      <c r="J154" s="43">
        <f t="shared" ref="J154" si="87">J160+J166+J172</f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0</v>
      </c>
      <c r="V154" s="47">
        <v>0</v>
      </c>
    </row>
    <row r="155" spans="1:22" ht="21" customHeight="1" x14ac:dyDescent="0.2">
      <c r="A155" s="130"/>
      <c r="B155" s="102"/>
      <c r="C155" s="102"/>
      <c r="D155" s="19" t="s">
        <v>11</v>
      </c>
      <c r="E155" s="41">
        <f t="shared" si="86"/>
        <v>251011.21401</v>
      </c>
      <c r="F155" s="41">
        <f t="shared" si="86"/>
        <v>227500.00000999999</v>
      </c>
      <c r="G155" s="43">
        <f t="shared" ref="G155:J157" si="88">G161+G167+G173</f>
        <v>112500.00000999999</v>
      </c>
      <c r="H155" s="43">
        <f t="shared" si="88"/>
        <v>112500.00000999999</v>
      </c>
      <c r="I155" s="43">
        <f t="shared" si="88"/>
        <v>50000</v>
      </c>
      <c r="J155" s="43">
        <f t="shared" ref="J155" si="89">J161+J167+J173</f>
        <v>50000</v>
      </c>
      <c r="K155" s="43">
        <f>K161+K167+K173</f>
        <v>65000</v>
      </c>
      <c r="L155" s="43">
        <f t="shared" ref="L155:V155" si="90">L161+L167+L173</f>
        <v>65000</v>
      </c>
      <c r="M155" s="43">
        <f t="shared" si="90"/>
        <v>23511.214</v>
      </c>
      <c r="N155" s="43">
        <f t="shared" si="90"/>
        <v>0</v>
      </c>
      <c r="O155" s="43">
        <f t="shared" si="90"/>
        <v>0</v>
      </c>
      <c r="P155" s="43">
        <f t="shared" si="90"/>
        <v>0</v>
      </c>
      <c r="Q155" s="43">
        <f t="shared" si="90"/>
        <v>0</v>
      </c>
      <c r="R155" s="43">
        <f t="shared" si="90"/>
        <v>0</v>
      </c>
      <c r="S155" s="43">
        <f t="shared" si="90"/>
        <v>0</v>
      </c>
      <c r="T155" s="43">
        <f t="shared" si="90"/>
        <v>0</v>
      </c>
      <c r="U155" s="43">
        <f t="shared" si="90"/>
        <v>0</v>
      </c>
      <c r="V155" s="43">
        <f t="shared" si="90"/>
        <v>0</v>
      </c>
    </row>
    <row r="156" spans="1:22" ht="25.5" customHeight="1" x14ac:dyDescent="0.2">
      <c r="A156" s="130"/>
      <c r="B156" s="102"/>
      <c r="C156" s="102"/>
      <c r="D156" s="20" t="s">
        <v>12</v>
      </c>
      <c r="E156" s="41">
        <f t="shared" si="86"/>
        <v>98810.571159999992</v>
      </c>
      <c r="F156" s="41">
        <f t="shared" si="86"/>
        <v>42240.785960000001</v>
      </c>
      <c r="G156" s="43">
        <f t="shared" si="88"/>
        <v>19360.575120000001</v>
      </c>
      <c r="H156" s="43">
        <f t="shared" si="88"/>
        <v>19360.57445</v>
      </c>
      <c r="I156" s="43">
        <f t="shared" si="88"/>
        <v>12341.171510000002</v>
      </c>
      <c r="J156" s="43">
        <f t="shared" ref="J156" si="91">J162+J168+J174</f>
        <v>12341.171510000002</v>
      </c>
      <c r="K156" s="43">
        <f>K162+K168+K174</f>
        <v>10539.035530000001</v>
      </c>
      <c r="L156" s="43">
        <f t="shared" ref="L156:V156" si="92">L162+L168+L174</f>
        <v>10539.039999999999</v>
      </c>
      <c r="M156" s="43">
        <f t="shared" si="92"/>
        <v>15995.768</v>
      </c>
      <c r="N156" s="43">
        <f t="shared" si="92"/>
        <v>0</v>
      </c>
      <c r="O156" s="43">
        <f t="shared" si="92"/>
        <v>10143.617</v>
      </c>
      <c r="P156" s="43">
        <f t="shared" si="92"/>
        <v>0</v>
      </c>
      <c r="Q156" s="43">
        <f t="shared" si="92"/>
        <v>10143.617</v>
      </c>
      <c r="R156" s="43">
        <f t="shared" si="92"/>
        <v>0</v>
      </c>
      <c r="S156" s="43">
        <f t="shared" si="92"/>
        <v>10143.617</v>
      </c>
      <c r="T156" s="43">
        <f t="shared" si="92"/>
        <v>0</v>
      </c>
      <c r="U156" s="43">
        <f t="shared" si="92"/>
        <v>10143.17</v>
      </c>
      <c r="V156" s="43">
        <f t="shared" si="92"/>
        <v>0</v>
      </c>
    </row>
    <row r="157" spans="1:22" ht="79.5" customHeight="1" x14ac:dyDescent="0.2">
      <c r="A157" s="130"/>
      <c r="B157" s="102"/>
      <c r="C157" s="102"/>
      <c r="D157" s="21" t="s">
        <v>13</v>
      </c>
      <c r="E157" s="41">
        <f t="shared" si="86"/>
        <v>0</v>
      </c>
      <c r="F157" s="41">
        <f t="shared" si="86"/>
        <v>0</v>
      </c>
      <c r="G157" s="43">
        <f t="shared" si="88"/>
        <v>0</v>
      </c>
      <c r="H157" s="43">
        <f t="shared" si="88"/>
        <v>0</v>
      </c>
      <c r="I157" s="43">
        <f t="shared" si="88"/>
        <v>0</v>
      </c>
      <c r="J157" s="43">
        <f t="shared" si="88"/>
        <v>0</v>
      </c>
      <c r="K157" s="43">
        <f>K163+K169+K175</f>
        <v>0</v>
      </c>
      <c r="L157" s="47"/>
      <c r="M157" s="43">
        <f>M163+M169+M175</f>
        <v>0</v>
      </c>
      <c r="N157" s="47"/>
      <c r="O157" s="43">
        <f>O163+O169+O175</f>
        <v>0</v>
      </c>
      <c r="P157" s="47"/>
      <c r="Q157" s="47"/>
      <c r="R157" s="47"/>
      <c r="S157" s="47"/>
      <c r="T157" s="47"/>
      <c r="U157" s="47"/>
      <c r="V157" s="47"/>
    </row>
    <row r="158" spans="1:22" ht="29.25" customHeight="1" x14ac:dyDescent="0.2">
      <c r="A158" s="130"/>
      <c r="B158" s="101" t="s">
        <v>37</v>
      </c>
      <c r="C158" s="102"/>
      <c r="D158" s="69" t="s">
        <v>8</v>
      </c>
      <c r="E158" s="68">
        <f>E160+E161+E162+E163</f>
        <v>32813.992879999998</v>
      </c>
      <c r="F158" s="68">
        <f t="shared" ref="F158:V158" si="93">F160+F161+F162+F163</f>
        <v>11471.358240000001</v>
      </c>
      <c r="G158" s="68">
        <f t="shared" si="93"/>
        <v>4684.9032100000004</v>
      </c>
      <c r="H158" s="68">
        <f t="shared" si="93"/>
        <v>4684.9025700000002</v>
      </c>
      <c r="I158" s="68">
        <f t="shared" si="93"/>
        <v>3533.6156700000001</v>
      </c>
      <c r="J158" s="68">
        <f t="shared" si="93"/>
        <v>3533.6156700000001</v>
      </c>
      <c r="K158" s="68">
        <f t="shared" si="93"/>
        <v>3252.8359999999998</v>
      </c>
      <c r="L158" s="68">
        <f t="shared" si="93"/>
        <v>3252.84</v>
      </c>
      <c r="M158" s="68">
        <f t="shared" si="93"/>
        <v>4268.6170000000002</v>
      </c>
      <c r="N158" s="68">
        <f t="shared" si="93"/>
        <v>0</v>
      </c>
      <c r="O158" s="68">
        <f t="shared" si="93"/>
        <v>4268.6170000000002</v>
      </c>
      <c r="P158" s="68">
        <f t="shared" si="93"/>
        <v>0</v>
      </c>
      <c r="Q158" s="68">
        <f t="shared" si="93"/>
        <v>4268.6170000000002</v>
      </c>
      <c r="R158" s="68">
        <f t="shared" si="93"/>
        <v>0</v>
      </c>
      <c r="S158" s="68">
        <f t="shared" si="93"/>
        <v>4268.6170000000002</v>
      </c>
      <c r="T158" s="68">
        <f t="shared" si="93"/>
        <v>0</v>
      </c>
      <c r="U158" s="68">
        <f t="shared" si="93"/>
        <v>4268.17</v>
      </c>
      <c r="V158" s="68">
        <f t="shared" si="93"/>
        <v>0</v>
      </c>
    </row>
    <row r="159" spans="1:22" ht="24.75" customHeight="1" x14ac:dyDescent="0.2">
      <c r="A159" s="130"/>
      <c r="B159" s="102"/>
      <c r="C159" s="102"/>
      <c r="D159" s="17" t="s">
        <v>5</v>
      </c>
      <c r="E159" s="41"/>
      <c r="F159" s="41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</row>
    <row r="160" spans="1:22" ht="42.75" customHeight="1" x14ac:dyDescent="0.2">
      <c r="A160" s="130"/>
      <c r="B160" s="102"/>
      <c r="C160" s="102"/>
      <c r="D160" s="18" t="s">
        <v>10</v>
      </c>
      <c r="E160" s="41">
        <f t="shared" ref="E160:F160" si="94">G160+I160+K160+M160+O160+Q160+S160+U160</f>
        <v>0</v>
      </c>
      <c r="F160" s="41">
        <f t="shared" si="94"/>
        <v>0</v>
      </c>
      <c r="G160" s="57">
        <v>0</v>
      </c>
      <c r="H160" s="57">
        <v>0</v>
      </c>
      <c r="I160" s="57">
        <v>0</v>
      </c>
      <c r="J160" s="57">
        <v>0</v>
      </c>
      <c r="K160" s="57">
        <v>0</v>
      </c>
      <c r="L160" s="57">
        <v>0</v>
      </c>
      <c r="M160" s="57">
        <v>0</v>
      </c>
      <c r="N160" s="57"/>
      <c r="O160" s="57">
        <v>0</v>
      </c>
      <c r="P160" s="57"/>
      <c r="Q160" s="57">
        <v>0</v>
      </c>
      <c r="R160" s="57"/>
      <c r="S160" s="57">
        <v>0</v>
      </c>
      <c r="T160" s="57"/>
      <c r="U160" s="57">
        <v>0</v>
      </c>
      <c r="V160" s="57"/>
    </row>
    <row r="161" spans="1:22" ht="24.75" customHeight="1" x14ac:dyDescent="0.2">
      <c r="A161" s="130"/>
      <c r="B161" s="102"/>
      <c r="C161" s="102"/>
      <c r="D161" s="19" t="s">
        <v>11</v>
      </c>
      <c r="E161" s="41">
        <f t="shared" ref="E161:E163" si="95">G161+I161+K161+M161+O161+Q161+S161+U161</f>
        <v>0</v>
      </c>
      <c r="F161" s="41">
        <f t="shared" ref="F161:F163" si="96">H161+J161+L161+N161+P161+R161+T161+V161</f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57">
        <v>0</v>
      </c>
      <c r="M161" s="57">
        <v>0</v>
      </c>
      <c r="N161" s="57"/>
      <c r="O161" s="57">
        <v>0</v>
      </c>
      <c r="P161" s="57"/>
      <c r="Q161" s="57">
        <v>0</v>
      </c>
      <c r="R161" s="57"/>
      <c r="S161" s="57">
        <v>0</v>
      </c>
      <c r="T161" s="57"/>
      <c r="U161" s="57">
        <v>0</v>
      </c>
      <c r="V161" s="57"/>
    </row>
    <row r="162" spans="1:22" ht="28.5" customHeight="1" x14ac:dyDescent="0.2">
      <c r="A162" s="130"/>
      <c r="B162" s="102"/>
      <c r="C162" s="102"/>
      <c r="D162" s="20" t="s">
        <v>12</v>
      </c>
      <c r="E162" s="41">
        <f t="shared" si="95"/>
        <v>32813.992879999998</v>
      </c>
      <c r="F162" s="41">
        <f t="shared" si="96"/>
        <v>11471.358240000001</v>
      </c>
      <c r="G162" s="48">
        <v>4684.9032100000004</v>
      </c>
      <c r="H162" s="48">
        <v>4684.9025700000002</v>
      </c>
      <c r="I162" s="48">
        <v>3533.6156700000001</v>
      </c>
      <c r="J162" s="48">
        <v>3533.6156700000001</v>
      </c>
      <c r="K162" s="48">
        <v>3252.8359999999998</v>
      </c>
      <c r="L162" s="48">
        <v>3252.84</v>
      </c>
      <c r="M162" s="48">
        <v>4268.6170000000002</v>
      </c>
      <c r="N162" s="57"/>
      <c r="O162" s="48">
        <v>4268.6170000000002</v>
      </c>
      <c r="P162" s="57"/>
      <c r="Q162" s="48">
        <v>4268.6170000000002</v>
      </c>
      <c r="R162" s="57"/>
      <c r="S162" s="48">
        <v>4268.6170000000002</v>
      </c>
      <c r="T162" s="57"/>
      <c r="U162" s="48">
        <v>4268.17</v>
      </c>
      <c r="V162" s="57"/>
    </row>
    <row r="163" spans="1:22" ht="46.5" customHeight="1" x14ac:dyDescent="0.2">
      <c r="A163" s="130"/>
      <c r="B163" s="103"/>
      <c r="C163" s="102"/>
      <c r="D163" s="21" t="s">
        <v>13</v>
      </c>
      <c r="E163" s="41">
        <f t="shared" si="95"/>
        <v>0</v>
      </c>
      <c r="F163" s="41">
        <f t="shared" si="96"/>
        <v>0</v>
      </c>
      <c r="G163" s="57">
        <v>0</v>
      </c>
      <c r="H163" s="57">
        <v>0</v>
      </c>
      <c r="I163" s="57">
        <v>0</v>
      </c>
      <c r="J163" s="57">
        <v>0</v>
      </c>
      <c r="K163" s="57">
        <v>0</v>
      </c>
      <c r="L163" s="57">
        <v>0</v>
      </c>
      <c r="M163" s="57">
        <v>0</v>
      </c>
      <c r="N163" s="57"/>
      <c r="O163" s="57">
        <v>0</v>
      </c>
      <c r="P163" s="57"/>
      <c r="Q163" s="57">
        <v>0</v>
      </c>
      <c r="R163" s="57"/>
      <c r="S163" s="57">
        <v>0</v>
      </c>
      <c r="T163" s="57"/>
      <c r="U163" s="57">
        <v>0</v>
      </c>
      <c r="V163" s="57"/>
    </row>
    <row r="164" spans="1:22" ht="27.75" customHeight="1" x14ac:dyDescent="0.2">
      <c r="A164" s="130"/>
      <c r="B164" s="101" t="s">
        <v>38</v>
      </c>
      <c r="C164" s="102"/>
      <c r="D164" s="69" t="s">
        <v>8</v>
      </c>
      <c r="E164" s="68">
        <f>E166+E167+E168+E169</f>
        <v>252683.44955999998</v>
      </c>
      <c r="F164" s="68">
        <f>F166+F167+F168+F169</f>
        <v>223583.44753</v>
      </c>
      <c r="G164" s="68">
        <f t="shared" ref="G164:V164" si="97">G166+G167+G168+G169</f>
        <v>108388.98491</v>
      </c>
      <c r="H164" s="68">
        <f t="shared" si="97"/>
        <v>108388.98487999999</v>
      </c>
      <c r="I164" s="68">
        <f t="shared" si="97"/>
        <v>58372.182650000002</v>
      </c>
      <c r="J164" s="68">
        <f t="shared" si="97"/>
        <v>58372.182650000002</v>
      </c>
      <c r="K164" s="68">
        <f t="shared" si="97"/>
        <v>56822.281999999999</v>
      </c>
      <c r="L164" s="68">
        <f t="shared" si="97"/>
        <v>56822.28</v>
      </c>
      <c r="M164" s="68">
        <f t="shared" si="97"/>
        <v>8000</v>
      </c>
      <c r="N164" s="68">
        <f t="shared" si="97"/>
        <v>0</v>
      </c>
      <c r="O164" s="68">
        <f t="shared" si="97"/>
        <v>5275</v>
      </c>
      <c r="P164" s="68">
        <f t="shared" si="97"/>
        <v>0</v>
      </c>
      <c r="Q164" s="68">
        <f t="shared" si="97"/>
        <v>5275</v>
      </c>
      <c r="R164" s="68">
        <f t="shared" si="97"/>
        <v>0</v>
      </c>
      <c r="S164" s="68">
        <f t="shared" si="97"/>
        <v>5275</v>
      </c>
      <c r="T164" s="68">
        <f t="shared" si="97"/>
        <v>0</v>
      </c>
      <c r="U164" s="68">
        <f t="shared" si="97"/>
        <v>5275</v>
      </c>
      <c r="V164" s="68">
        <f t="shared" si="97"/>
        <v>0</v>
      </c>
    </row>
    <row r="165" spans="1:22" ht="29.25" customHeight="1" x14ac:dyDescent="0.2">
      <c r="A165" s="130"/>
      <c r="B165" s="102"/>
      <c r="C165" s="102"/>
      <c r="D165" s="17" t="s">
        <v>5</v>
      </c>
      <c r="E165" s="41"/>
      <c r="F165" s="41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</row>
    <row r="166" spans="1:22" ht="40.5" customHeight="1" x14ac:dyDescent="0.2">
      <c r="A166" s="130"/>
      <c r="B166" s="102"/>
      <c r="C166" s="102"/>
      <c r="D166" s="18" t="s">
        <v>10</v>
      </c>
      <c r="E166" s="41">
        <f t="shared" ref="E166:F169" si="98">G166+I166+K166+M166+O166+Q166+S166+U166</f>
        <v>0</v>
      </c>
      <c r="F166" s="41">
        <f t="shared" si="98"/>
        <v>0</v>
      </c>
      <c r="G166" s="57">
        <v>0</v>
      </c>
      <c r="H166" s="57">
        <v>0</v>
      </c>
      <c r="I166" s="57">
        <v>0</v>
      </c>
      <c r="J166" s="57">
        <v>0</v>
      </c>
      <c r="K166" s="57">
        <v>0</v>
      </c>
      <c r="L166" s="57">
        <v>0</v>
      </c>
      <c r="M166" s="57">
        <v>0</v>
      </c>
      <c r="N166" s="57"/>
      <c r="O166" s="57">
        <v>0</v>
      </c>
      <c r="P166" s="57"/>
      <c r="Q166" s="57">
        <v>0</v>
      </c>
      <c r="R166" s="57"/>
      <c r="S166" s="57">
        <v>0</v>
      </c>
      <c r="T166" s="57"/>
      <c r="U166" s="57">
        <v>0</v>
      </c>
      <c r="V166" s="57"/>
    </row>
    <row r="167" spans="1:22" ht="24.75" customHeight="1" x14ac:dyDescent="0.2">
      <c r="A167" s="130"/>
      <c r="B167" s="102"/>
      <c r="C167" s="102"/>
      <c r="D167" s="19" t="s">
        <v>11</v>
      </c>
      <c r="E167" s="41">
        <f t="shared" si="98"/>
        <v>195059.59690999999</v>
      </c>
      <c r="F167" s="41">
        <f t="shared" si="98"/>
        <v>195059.59690999999</v>
      </c>
      <c r="G167" s="48">
        <v>95059.596909999993</v>
      </c>
      <c r="H167" s="48">
        <v>95059.596909999993</v>
      </c>
      <c r="I167" s="48">
        <v>50000</v>
      </c>
      <c r="J167" s="48">
        <v>50000</v>
      </c>
      <c r="K167" s="57">
        <v>50000</v>
      </c>
      <c r="L167" s="57">
        <v>50000</v>
      </c>
      <c r="M167" s="57">
        <v>0</v>
      </c>
      <c r="N167" s="57"/>
      <c r="O167" s="57">
        <v>0</v>
      </c>
      <c r="P167" s="57"/>
      <c r="Q167" s="57">
        <v>0</v>
      </c>
      <c r="R167" s="57"/>
      <c r="S167" s="57">
        <v>0</v>
      </c>
      <c r="T167" s="57"/>
      <c r="U167" s="57">
        <v>0</v>
      </c>
      <c r="V167" s="57"/>
    </row>
    <row r="168" spans="1:22" ht="24.75" customHeight="1" x14ac:dyDescent="0.2">
      <c r="A168" s="130"/>
      <c r="B168" s="102"/>
      <c r="C168" s="102"/>
      <c r="D168" s="20" t="s">
        <v>12</v>
      </c>
      <c r="E168" s="41">
        <f t="shared" si="98"/>
        <v>57623.852650000001</v>
      </c>
      <c r="F168" s="41">
        <f t="shared" si="98"/>
        <v>28523.850619999997</v>
      </c>
      <c r="G168" s="48">
        <v>13329.388000000001</v>
      </c>
      <c r="H168" s="48">
        <v>13329.38797</v>
      </c>
      <c r="I168" s="48">
        <v>8372.1826500000006</v>
      </c>
      <c r="J168" s="48">
        <v>8372.1826500000006</v>
      </c>
      <c r="K168" s="48">
        <v>6822.2820000000002</v>
      </c>
      <c r="L168" s="48">
        <v>6822.28</v>
      </c>
      <c r="M168" s="48">
        <v>8000</v>
      </c>
      <c r="N168" s="57"/>
      <c r="O168" s="48">
        <v>5275</v>
      </c>
      <c r="P168" s="57"/>
      <c r="Q168" s="48">
        <v>5275</v>
      </c>
      <c r="R168" s="57"/>
      <c r="S168" s="48">
        <v>5275</v>
      </c>
      <c r="T168" s="57"/>
      <c r="U168" s="48">
        <v>5275</v>
      </c>
      <c r="V168" s="57"/>
    </row>
    <row r="169" spans="1:22" ht="46.5" customHeight="1" x14ac:dyDescent="0.2">
      <c r="A169" s="130"/>
      <c r="B169" s="103"/>
      <c r="C169" s="102"/>
      <c r="D169" s="21" t="s">
        <v>13</v>
      </c>
      <c r="E169" s="41">
        <f>G169+I169+K169+M169+O169+Q169+S169+U169</f>
        <v>0</v>
      </c>
      <c r="F169" s="41">
        <f t="shared" si="98"/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57">
        <v>0</v>
      </c>
      <c r="M169" s="57">
        <v>0</v>
      </c>
      <c r="N169" s="57"/>
      <c r="O169" s="57">
        <v>0</v>
      </c>
      <c r="P169" s="57"/>
      <c r="Q169" s="57">
        <v>0</v>
      </c>
      <c r="R169" s="57"/>
      <c r="S169" s="57">
        <v>0</v>
      </c>
      <c r="T169" s="57"/>
      <c r="U169" s="57">
        <v>0</v>
      </c>
      <c r="V169" s="57"/>
    </row>
    <row r="170" spans="1:22" ht="28.5" customHeight="1" x14ac:dyDescent="0.2">
      <c r="A170" s="130"/>
      <c r="B170" s="101" t="s">
        <v>39</v>
      </c>
      <c r="C170" s="102"/>
      <c r="D170" s="69" t="s">
        <v>8</v>
      </c>
      <c r="E170" s="68">
        <f>E172+E173+E174+E175</f>
        <v>64324.342730000004</v>
      </c>
      <c r="F170" s="68">
        <f>F172+F173+F174+F175</f>
        <v>34685.980199999998</v>
      </c>
      <c r="G170" s="68">
        <f t="shared" ref="G170:V170" si="99">G172+G173+G174+G175</f>
        <v>18786.687010000001</v>
      </c>
      <c r="H170" s="68">
        <f t="shared" si="99"/>
        <v>18786.687010000001</v>
      </c>
      <c r="I170" s="68">
        <f t="shared" si="99"/>
        <v>435.37319000000002</v>
      </c>
      <c r="J170" s="68">
        <f t="shared" si="99"/>
        <v>435.37319000000002</v>
      </c>
      <c r="K170" s="68">
        <f t="shared" si="99"/>
        <v>15463.917530000001</v>
      </c>
      <c r="L170" s="68">
        <f t="shared" si="99"/>
        <v>15463.92</v>
      </c>
      <c r="M170" s="68">
        <f t="shared" si="99"/>
        <v>27238.364999999998</v>
      </c>
      <c r="N170" s="68">
        <f t="shared" si="99"/>
        <v>0</v>
      </c>
      <c r="O170" s="68">
        <f t="shared" si="99"/>
        <v>600</v>
      </c>
      <c r="P170" s="68">
        <f t="shared" si="99"/>
        <v>0</v>
      </c>
      <c r="Q170" s="68">
        <f t="shared" si="99"/>
        <v>600</v>
      </c>
      <c r="R170" s="68">
        <f t="shared" si="99"/>
        <v>0</v>
      </c>
      <c r="S170" s="68">
        <f t="shared" si="99"/>
        <v>600</v>
      </c>
      <c r="T170" s="68">
        <f t="shared" si="99"/>
        <v>0</v>
      </c>
      <c r="U170" s="68">
        <f t="shared" si="99"/>
        <v>600</v>
      </c>
      <c r="V170" s="68">
        <f t="shared" si="99"/>
        <v>0</v>
      </c>
    </row>
    <row r="171" spans="1:22" ht="28.5" customHeight="1" x14ac:dyDescent="0.2">
      <c r="A171" s="130"/>
      <c r="B171" s="102"/>
      <c r="C171" s="102"/>
      <c r="D171" s="17" t="s">
        <v>5</v>
      </c>
      <c r="E171" s="41"/>
      <c r="F171" s="41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</row>
    <row r="172" spans="1:22" ht="43.5" customHeight="1" x14ac:dyDescent="0.2">
      <c r="A172" s="130"/>
      <c r="B172" s="102"/>
      <c r="C172" s="102"/>
      <c r="D172" s="18" t="s">
        <v>10</v>
      </c>
      <c r="E172" s="41">
        <f t="shared" ref="E172:F172" si="100">G172+I172+K172+M172+O172+Q172+S172+U172</f>
        <v>0</v>
      </c>
      <c r="F172" s="41">
        <f t="shared" si="100"/>
        <v>0</v>
      </c>
      <c r="G172" s="49">
        <v>0</v>
      </c>
      <c r="H172" s="49">
        <v>0</v>
      </c>
      <c r="I172" s="49">
        <v>0</v>
      </c>
      <c r="J172" s="49">
        <v>0</v>
      </c>
      <c r="K172" s="57">
        <v>0</v>
      </c>
      <c r="L172" s="49">
        <v>0</v>
      </c>
      <c r="M172" s="57">
        <v>0</v>
      </c>
      <c r="N172" s="49"/>
      <c r="O172" s="57">
        <v>0</v>
      </c>
      <c r="P172" s="49"/>
      <c r="Q172" s="49">
        <v>0</v>
      </c>
      <c r="R172" s="49"/>
      <c r="S172" s="49">
        <v>0</v>
      </c>
      <c r="T172" s="49"/>
      <c r="U172" s="49">
        <v>0</v>
      </c>
      <c r="V172" s="49"/>
    </row>
    <row r="173" spans="1:22" ht="27.75" customHeight="1" x14ac:dyDescent="0.2">
      <c r="A173" s="130"/>
      <c r="B173" s="102"/>
      <c r="C173" s="102"/>
      <c r="D173" s="19" t="s">
        <v>11</v>
      </c>
      <c r="E173" s="41">
        <f t="shared" ref="E173:E175" si="101">G173+I173+K173+M173+O173+Q173+S173+U173</f>
        <v>55951.617100000003</v>
      </c>
      <c r="F173" s="41">
        <f t="shared" ref="F173:F175" si="102">H173+J173+L173+N173+P173+R173+T173+V173</f>
        <v>32440.4031</v>
      </c>
      <c r="G173" s="50">
        <v>17440.4031</v>
      </c>
      <c r="H173" s="50">
        <v>17440.4031</v>
      </c>
      <c r="I173" s="49">
        <v>0</v>
      </c>
      <c r="J173" s="49">
        <v>0</v>
      </c>
      <c r="K173" s="57">
        <v>15000</v>
      </c>
      <c r="L173" s="49">
        <v>15000</v>
      </c>
      <c r="M173" s="57">
        <v>23511.214</v>
      </c>
      <c r="N173" s="49"/>
      <c r="O173" s="57">
        <v>0</v>
      </c>
      <c r="P173" s="49"/>
      <c r="Q173" s="49">
        <v>0</v>
      </c>
      <c r="R173" s="49"/>
      <c r="S173" s="49">
        <v>0</v>
      </c>
      <c r="T173" s="49"/>
      <c r="U173" s="49">
        <v>0</v>
      </c>
      <c r="V173" s="49"/>
    </row>
    <row r="174" spans="1:22" ht="26.25" customHeight="1" x14ac:dyDescent="0.2">
      <c r="A174" s="130"/>
      <c r="B174" s="102"/>
      <c r="C174" s="102"/>
      <c r="D174" s="20" t="s">
        <v>12</v>
      </c>
      <c r="E174" s="41">
        <f t="shared" si="101"/>
        <v>8372.7256300000008</v>
      </c>
      <c r="F174" s="41">
        <f t="shared" si="102"/>
        <v>2245.5771</v>
      </c>
      <c r="G174" s="50">
        <v>1346.2839100000001</v>
      </c>
      <c r="H174" s="50">
        <v>1346.2839100000001</v>
      </c>
      <c r="I174" s="50">
        <v>435.37319000000002</v>
      </c>
      <c r="J174" s="50">
        <v>435.37319000000002</v>
      </c>
      <c r="K174" s="48">
        <v>463.91753</v>
      </c>
      <c r="L174" s="50">
        <v>463.92</v>
      </c>
      <c r="M174" s="57">
        <v>3727.1509999999998</v>
      </c>
      <c r="N174" s="49"/>
      <c r="O174" s="57">
        <v>600</v>
      </c>
      <c r="P174" s="49"/>
      <c r="Q174" s="49">
        <v>600</v>
      </c>
      <c r="R174" s="49"/>
      <c r="S174" s="49">
        <v>600</v>
      </c>
      <c r="T174" s="49"/>
      <c r="U174" s="49">
        <v>600</v>
      </c>
      <c r="V174" s="49"/>
    </row>
    <row r="175" spans="1:22" ht="104.25" customHeight="1" x14ac:dyDescent="0.2">
      <c r="A175" s="131"/>
      <c r="B175" s="103"/>
      <c r="C175" s="103"/>
      <c r="D175" s="21" t="s">
        <v>13</v>
      </c>
      <c r="E175" s="41">
        <f t="shared" si="101"/>
        <v>0</v>
      </c>
      <c r="F175" s="41">
        <f t="shared" si="102"/>
        <v>0</v>
      </c>
      <c r="G175" s="50">
        <v>0</v>
      </c>
      <c r="H175" s="49">
        <v>0</v>
      </c>
      <c r="I175" s="49">
        <v>0</v>
      </c>
      <c r="J175" s="49">
        <v>0</v>
      </c>
      <c r="K175" s="57">
        <v>0</v>
      </c>
      <c r="L175" s="49">
        <v>0</v>
      </c>
      <c r="M175" s="57">
        <v>0</v>
      </c>
      <c r="N175" s="49"/>
      <c r="O175" s="57">
        <v>0</v>
      </c>
      <c r="P175" s="49"/>
      <c r="Q175" s="49">
        <v>0</v>
      </c>
      <c r="R175" s="49"/>
      <c r="S175" s="49">
        <v>0</v>
      </c>
      <c r="T175" s="49"/>
      <c r="U175" s="49">
        <v>0</v>
      </c>
      <c r="V175" s="49"/>
    </row>
    <row r="176" spans="1:22" ht="18.75" customHeight="1" x14ac:dyDescent="0.3">
      <c r="A176" s="25" t="s">
        <v>54</v>
      </c>
      <c r="B176" s="101" t="s">
        <v>102</v>
      </c>
      <c r="C176" s="104" t="s">
        <v>75</v>
      </c>
      <c r="D176" s="23" t="s">
        <v>8</v>
      </c>
      <c r="E176" s="41">
        <f>E178+E179+E180+E181</f>
        <v>1018450.08644</v>
      </c>
      <c r="F176" s="41">
        <f t="shared" ref="F176:L176" si="103">F178+F179+F180+F181</f>
        <v>312130.81336999999</v>
      </c>
      <c r="G176" s="46">
        <f t="shared" si="103"/>
        <v>118309.64240000001</v>
      </c>
      <c r="H176" s="46">
        <f t="shared" si="103"/>
        <v>116364.08368000001</v>
      </c>
      <c r="I176" s="46">
        <f t="shared" si="103"/>
        <v>96017.560979999995</v>
      </c>
      <c r="J176" s="46">
        <f t="shared" si="103"/>
        <v>90535.219689999998</v>
      </c>
      <c r="K176" s="46">
        <f t="shared" si="103"/>
        <v>105256.09471999999</v>
      </c>
      <c r="L176" s="46">
        <f t="shared" si="103"/>
        <v>105231.51</v>
      </c>
      <c r="M176" s="46">
        <f>M178+M179+M180+M181</f>
        <v>201943.07405999998</v>
      </c>
      <c r="N176" s="46"/>
      <c r="O176" s="46">
        <f>O178+O179+O180+O181</f>
        <v>109588.97454</v>
      </c>
      <c r="P176" s="46">
        <f t="shared" ref="P176:V176" si="104">P178+P179+P180+P181</f>
        <v>0</v>
      </c>
      <c r="Q176" s="46">
        <f t="shared" si="104"/>
        <v>190089.6678</v>
      </c>
      <c r="R176" s="46">
        <f t="shared" si="104"/>
        <v>0</v>
      </c>
      <c r="S176" s="46">
        <f t="shared" si="104"/>
        <v>98622.535969999997</v>
      </c>
      <c r="T176" s="46">
        <f t="shared" si="104"/>
        <v>0</v>
      </c>
      <c r="U176" s="46">
        <f t="shared" si="104"/>
        <v>98622.535969999997</v>
      </c>
      <c r="V176" s="46">
        <f t="shared" si="104"/>
        <v>0</v>
      </c>
    </row>
    <row r="177" spans="1:22" ht="30" customHeight="1" x14ac:dyDescent="0.3">
      <c r="A177" s="24"/>
      <c r="B177" s="102"/>
      <c r="C177" s="105"/>
      <c r="D177" s="17" t="s">
        <v>5</v>
      </c>
      <c r="E177" s="41"/>
      <c r="F177" s="41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</row>
    <row r="178" spans="1:22" ht="51.75" customHeight="1" x14ac:dyDescent="0.3">
      <c r="A178" s="24"/>
      <c r="B178" s="102"/>
      <c r="C178" s="105"/>
      <c r="D178" s="18" t="s">
        <v>10</v>
      </c>
      <c r="E178" s="41">
        <f>G178+I178+K178+M178+O178</f>
        <v>1721.9940900000001</v>
      </c>
      <c r="F178" s="41">
        <f t="shared" ref="F178:F181" si="105">H178+J178+L178+N178+P178</f>
        <v>0</v>
      </c>
      <c r="G178" s="43">
        <f>G184+G190+G196+G202</f>
        <v>0</v>
      </c>
      <c r="H178" s="47">
        <v>0</v>
      </c>
      <c r="I178" s="47">
        <f t="shared" ref="I178:K178" si="106">I184+I190+I196+I202</f>
        <v>0</v>
      </c>
      <c r="J178" s="43">
        <f t="shared" si="106"/>
        <v>0</v>
      </c>
      <c r="K178" s="47">
        <f t="shared" si="106"/>
        <v>0</v>
      </c>
      <c r="L178" s="47">
        <v>0</v>
      </c>
      <c r="M178" s="43">
        <f>M184+M190+M196+M202</f>
        <v>841.72514000000001</v>
      </c>
      <c r="N178" s="47"/>
      <c r="O178" s="43">
        <f>O184+O190+O196+O202</f>
        <v>880.26895000000002</v>
      </c>
      <c r="P178" s="43">
        <f t="shared" ref="P178:V178" si="107">P184+P190+P196+P202</f>
        <v>0</v>
      </c>
      <c r="Q178" s="43">
        <f t="shared" si="107"/>
        <v>0</v>
      </c>
      <c r="R178" s="43">
        <f t="shared" si="107"/>
        <v>0</v>
      </c>
      <c r="S178" s="43">
        <f t="shared" si="107"/>
        <v>0</v>
      </c>
      <c r="T178" s="43">
        <f t="shared" si="107"/>
        <v>0</v>
      </c>
      <c r="U178" s="43">
        <f t="shared" si="107"/>
        <v>0</v>
      </c>
      <c r="V178" s="43">
        <f t="shared" si="107"/>
        <v>0</v>
      </c>
    </row>
    <row r="179" spans="1:22" ht="24.75" customHeight="1" x14ac:dyDescent="0.3">
      <c r="A179" s="24"/>
      <c r="B179" s="102"/>
      <c r="C179" s="105"/>
      <c r="D179" s="19" t="s">
        <v>11</v>
      </c>
      <c r="E179" s="41">
        <f>G179+I179+K179+M179+O179+Q179+S179+U179</f>
        <v>256459.23607999997</v>
      </c>
      <c r="F179" s="41">
        <f t="shared" si="105"/>
        <v>49573.66863</v>
      </c>
      <c r="G179" s="43">
        <f t="shared" ref="G179:G181" si="108">G185+G191+G197+G203</f>
        <v>31906.938629999997</v>
      </c>
      <c r="H179" s="43">
        <f t="shared" ref="H179:V181" si="109">H185+H191+H197+H203</f>
        <v>31906.938629999997</v>
      </c>
      <c r="I179" s="43">
        <f t="shared" si="109"/>
        <v>8307.2729999999992</v>
      </c>
      <c r="J179" s="43">
        <f t="shared" si="109"/>
        <v>4303</v>
      </c>
      <c r="K179" s="43">
        <f t="shared" si="109"/>
        <v>13363.730800000001</v>
      </c>
      <c r="L179" s="43">
        <f t="shared" si="109"/>
        <v>13363.730000000001</v>
      </c>
      <c r="M179" s="43">
        <f t="shared" si="109"/>
        <v>102145.89886999999</v>
      </c>
      <c r="N179" s="43">
        <f t="shared" si="109"/>
        <v>0</v>
      </c>
      <c r="O179" s="43">
        <f t="shared" si="109"/>
        <v>10000</v>
      </c>
      <c r="P179" s="43">
        <f t="shared" si="109"/>
        <v>0</v>
      </c>
      <c r="Q179" s="43">
        <f t="shared" si="109"/>
        <v>90735.394780000002</v>
      </c>
      <c r="R179" s="43">
        <f t="shared" si="109"/>
        <v>0</v>
      </c>
      <c r="S179" s="43">
        <f t="shared" si="109"/>
        <v>0</v>
      </c>
      <c r="T179" s="43">
        <f t="shared" si="109"/>
        <v>0</v>
      </c>
      <c r="U179" s="43">
        <f t="shared" si="109"/>
        <v>0</v>
      </c>
      <c r="V179" s="43">
        <f t="shared" si="109"/>
        <v>0</v>
      </c>
    </row>
    <row r="180" spans="1:22" ht="30" customHeight="1" x14ac:dyDescent="0.3">
      <c r="A180" s="24"/>
      <c r="B180" s="102"/>
      <c r="C180" s="105"/>
      <c r="D180" s="20" t="s">
        <v>12</v>
      </c>
      <c r="E180" s="41">
        <f>E186+E192+E198+E204</f>
        <v>760268.85626999999</v>
      </c>
      <c r="F180" s="41">
        <f t="shared" si="105"/>
        <v>262557.14474000002</v>
      </c>
      <c r="G180" s="43">
        <f t="shared" si="108"/>
        <v>86402.703770000007</v>
      </c>
      <c r="H180" s="43">
        <f t="shared" si="109"/>
        <v>84457.145050000006</v>
      </c>
      <c r="I180" s="43">
        <f t="shared" si="109"/>
        <v>87710.287979999994</v>
      </c>
      <c r="J180" s="43">
        <f t="shared" si="109"/>
        <v>86232.219689999998</v>
      </c>
      <c r="K180" s="43">
        <f t="shared" si="109"/>
        <v>91892.363919999989</v>
      </c>
      <c r="L180" s="43">
        <f t="shared" si="109"/>
        <v>91867.78</v>
      </c>
      <c r="M180" s="43">
        <f t="shared" si="109"/>
        <v>98955.450049999999</v>
      </c>
      <c r="N180" s="43">
        <f t="shared" si="109"/>
        <v>0</v>
      </c>
      <c r="O180" s="43">
        <f t="shared" si="109"/>
        <v>98708.705589999998</v>
      </c>
      <c r="P180" s="43">
        <f t="shared" si="109"/>
        <v>0</v>
      </c>
      <c r="Q180" s="43">
        <f t="shared" si="109"/>
        <v>99354.273019999993</v>
      </c>
      <c r="R180" s="43">
        <f t="shared" si="109"/>
        <v>0</v>
      </c>
      <c r="S180" s="43">
        <f t="shared" si="109"/>
        <v>98622.535969999997</v>
      </c>
      <c r="T180" s="43">
        <f t="shared" si="109"/>
        <v>0</v>
      </c>
      <c r="U180" s="43">
        <f t="shared" si="109"/>
        <v>98622.535969999997</v>
      </c>
      <c r="V180" s="43">
        <f t="shared" si="109"/>
        <v>0</v>
      </c>
    </row>
    <row r="181" spans="1:22" ht="46.5" customHeight="1" x14ac:dyDescent="0.3">
      <c r="A181" s="22"/>
      <c r="B181" s="102"/>
      <c r="C181" s="105"/>
      <c r="D181" s="21" t="s">
        <v>13</v>
      </c>
      <c r="E181" s="41">
        <f t="shared" ref="E181" si="110">G181+I181+K181+M181+O181+Q181+S181+U181</f>
        <v>0</v>
      </c>
      <c r="F181" s="41">
        <f t="shared" si="105"/>
        <v>0</v>
      </c>
      <c r="G181" s="43">
        <f t="shared" si="108"/>
        <v>0</v>
      </c>
      <c r="H181" s="43">
        <f t="shared" si="109"/>
        <v>0</v>
      </c>
      <c r="I181" s="43">
        <f t="shared" si="109"/>
        <v>0</v>
      </c>
      <c r="J181" s="43">
        <f t="shared" si="109"/>
        <v>0</v>
      </c>
      <c r="K181" s="43">
        <f t="shared" si="109"/>
        <v>0</v>
      </c>
      <c r="L181" s="43">
        <f t="shared" si="109"/>
        <v>0</v>
      </c>
      <c r="M181" s="43">
        <f t="shared" si="109"/>
        <v>0</v>
      </c>
      <c r="N181" s="43">
        <f t="shared" si="109"/>
        <v>0</v>
      </c>
      <c r="O181" s="43">
        <f t="shared" si="109"/>
        <v>0</v>
      </c>
      <c r="P181" s="43">
        <f t="shared" si="109"/>
        <v>0</v>
      </c>
      <c r="Q181" s="43">
        <f t="shared" si="109"/>
        <v>0</v>
      </c>
      <c r="R181" s="43">
        <f t="shared" si="109"/>
        <v>0</v>
      </c>
      <c r="S181" s="43">
        <f t="shared" si="109"/>
        <v>0</v>
      </c>
      <c r="T181" s="43">
        <f t="shared" si="109"/>
        <v>0</v>
      </c>
      <c r="U181" s="43">
        <f t="shared" si="109"/>
        <v>0</v>
      </c>
      <c r="V181" s="43">
        <f t="shared" si="109"/>
        <v>0</v>
      </c>
    </row>
    <row r="182" spans="1:22" ht="21.75" customHeight="1" x14ac:dyDescent="0.3">
      <c r="A182" s="24"/>
      <c r="B182" s="101" t="s">
        <v>28</v>
      </c>
      <c r="C182" s="105"/>
      <c r="D182" s="23" t="s">
        <v>8</v>
      </c>
      <c r="E182" s="68">
        <f t="shared" ref="E182:L182" si="111">E184+E185+E186+E187</f>
        <v>233105.83512999999</v>
      </c>
      <c r="F182" s="68">
        <f t="shared" si="111"/>
        <v>29600.697219999998</v>
      </c>
      <c r="G182" s="68">
        <f t="shared" si="111"/>
        <v>23553.509989999999</v>
      </c>
      <c r="H182" s="68">
        <f t="shared" si="111"/>
        <v>23553.111259999998</v>
      </c>
      <c r="I182" s="68">
        <f t="shared" si="111"/>
        <v>1148.1159600000001</v>
      </c>
      <c r="J182" s="68">
        <f t="shared" si="111"/>
        <v>1148.1159600000001</v>
      </c>
      <c r="K182" s="68">
        <f t="shared" si="111"/>
        <v>4899.9221899999993</v>
      </c>
      <c r="L182" s="68">
        <f t="shared" si="111"/>
        <v>4899.47</v>
      </c>
      <c r="M182" s="68">
        <f>M184+M185+M186+M187</f>
        <v>100356.51</v>
      </c>
      <c r="N182" s="68"/>
      <c r="O182" s="68">
        <f>O184+O185+O186+O187</f>
        <v>10480.64516</v>
      </c>
      <c r="P182" s="68">
        <f t="shared" ref="P182:V182" si="112">P184+P185+P186+P187</f>
        <v>0</v>
      </c>
      <c r="Q182" s="68">
        <f t="shared" si="112"/>
        <v>91867.131829999998</v>
      </c>
      <c r="R182" s="68">
        <f t="shared" si="112"/>
        <v>0</v>
      </c>
      <c r="S182" s="68">
        <f t="shared" si="112"/>
        <v>400</v>
      </c>
      <c r="T182" s="68">
        <f t="shared" si="112"/>
        <v>0</v>
      </c>
      <c r="U182" s="68">
        <f t="shared" si="112"/>
        <v>400</v>
      </c>
      <c r="V182" s="68">
        <f t="shared" si="112"/>
        <v>0</v>
      </c>
    </row>
    <row r="183" spans="1:22" ht="21.75" customHeight="1" x14ac:dyDescent="0.3">
      <c r="A183" s="24"/>
      <c r="B183" s="102"/>
      <c r="C183" s="105"/>
      <c r="D183" s="17" t="s">
        <v>5</v>
      </c>
      <c r="E183" s="41"/>
      <c r="F183" s="41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</row>
    <row r="184" spans="1:22" ht="51.75" customHeight="1" x14ac:dyDescent="0.3">
      <c r="A184" s="24"/>
      <c r="B184" s="102"/>
      <c r="C184" s="105"/>
      <c r="D184" s="18" t="s">
        <v>10</v>
      </c>
      <c r="E184" s="41">
        <f>G184+I184+K184+M184+O184+Q184+S184+U184</f>
        <v>0</v>
      </c>
      <c r="F184" s="41">
        <f t="shared" ref="F184:F187" si="113">H184+J184+L184+N184+P184</f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/>
      <c r="O184" s="47">
        <v>0</v>
      </c>
      <c r="P184" s="47"/>
      <c r="Q184" s="47"/>
      <c r="R184" s="47"/>
      <c r="S184" s="47"/>
      <c r="T184" s="47"/>
      <c r="U184" s="47"/>
      <c r="V184" s="47"/>
    </row>
    <row r="185" spans="1:22" ht="27.75" customHeight="1" x14ac:dyDescent="0.3">
      <c r="A185" s="24"/>
      <c r="B185" s="102"/>
      <c r="C185" s="105"/>
      <c r="D185" s="19" t="s">
        <v>11</v>
      </c>
      <c r="E185" s="41">
        <f t="shared" ref="E185:E187" si="114">G185+I185+K185+M185+O185+Q185+S185+U185</f>
        <v>225438.08027000001</v>
      </c>
      <c r="F185" s="41">
        <f t="shared" si="113"/>
        <v>25522.085629999998</v>
      </c>
      <c r="G185" s="43">
        <v>22107.055629999999</v>
      </c>
      <c r="H185" s="43">
        <v>22107.055629999999</v>
      </c>
      <c r="I185" s="47">
        <v>0</v>
      </c>
      <c r="J185" s="47">
        <v>0</v>
      </c>
      <c r="K185" s="43">
        <v>3415.0340999999999</v>
      </c>
      <c r="L185" s="43">
        <v>3415.03</v>
      </c>
      <c r="M185" s="43">
        <v>99180.595759999997</v>
      </c>
      <c r="N185" s="47"/>
      <c r="O185" s="43">
        <v>10000</v>
      </c>
      <c r="P185" s="47"/>
      <c r="Q185" s="43">
        <v>90735.394780000002</v>
      </c>
      <c r="R185" s="47"/>
      <c r="S185" s="47">
        <v>0</v>
      </c>
      <c r="T185" s="47"/>
      <c r="U185" s="47">
        <v>0</v>
      </c>
      <c r="V185" s="47"/>
    </row>
    <row r="186" spans="1:22" ht="21" customHeight="1" x14ac:dyDescent="0.3">
      <c r="A186" s="24"/>
      <c r="B186" s="102"/>
      <c r="C186" s="105"/>
      <c r="D186" s="20" t="s">
        <v>12</v>
      </c>
      <c r="E186" s="41">
        <f t="shared" si="114"/>
        <v>7667.7548599999991</v>
      </c>
      <c r="F186" s="41">
        <f t="shared" si="113"/>
        <v>4078.61159</v>
      </c>
      <c r="G186" s="43">
        <v>1446.45436</v>
      </c>
      <c r="H186" s="43">
        <v>1446.0556300000001</v>
      </c>
      <c r="I186" s="43">
        <v>1148.1159600000001</v>
      </c>
      <c r="J186" s="43">
        <v>1148.1159600000001</v>
      </c>
      <c r="K186" s="43">
        <v>1484.8880899999999</v>
      </c>
      <c r="L186" s="43">
        <v>1484.44</v>
      </c>
      <c r="M186" s="43">
        <v>1175.9142400000001</v>
      </c>
      <c r="N186" s="47"/>
      <c r="O186" s="43">
        <v>480.64515999999998</v>
      </c>
      <c r="P186" s="47"/>
      <c r="Q186" s="43">
        <v>1131.73705</v>
      </c>
      <c r="R186" s="47"/>
      <c r="S186" s="47">
        <v>400</v>
      </c>
      <c r="T186" s="47"/>
      <c r="U186" s="47">
        <v>400</v>
      </c>
      <c r="V186" s="47"/>
    </row>
    <row r="187" spans="1:22" ht="63" customHeight="1" x14ac:dyDescent="0.3">
      <c r="A187" s="24"/>
      <c r="B187" s="103"/>
      <c r="C187" s="105"/>
      <c r="D187" s="21" t="s">
        <v>13</v>
      </c>
      <c r="E187" s="41">
        <f t="shared" si="114"/>
        <v>0</v>
      </c>
      <c r="F187" s="41">
        <f t="shared" si="113"/>
        <v>0</v>
      </c>
      <c r="G187" s="47">
        <v>0</v>
      </c>
      <c r="H187" s="47">
        <v>0</v>
      </c>
      <c r="I187" s="47">
        <v>0</v>
      </c>
      <c r="J187" s="47">
        <v>0</v>
      </c>
      <c r="K187" s="47">
        <v>0</v>
      </c>
      <c r="L187" s="47">
        <v>0</v>
      </c>
      <c r="M187" s="47">
        <v>0</v>
      </c>
      <c r="N187" s="47"/>
      <c r="O187" s="47">
        <v>0</v>
      </c>
      <c r="P187" s="47"/>
      <c r="Q187" s="47"/>
      <c r="R187" s="47"/>
      <c r="S187" s="47"/>
      <c r="T187" s="47"/>
      <c r="U187" s="47"/>
      <c r="V187" s="47"/>
    </row>
    <row r="188" spans="1:22" ht="28.5" customHeight="1" x14ac:dyDescent="0.3">
      <c r="A188" s="24"/>
      <c r="B188" s="101" t="s">
        <v>29</v>
      </c>
      <c r="C188" s="105"/>
      <c r="D188" s="23" t="s">
        <v>8</v>
      </c>
      <c r="E188" s="68">
        <f t="shared" ref="E188:L188" si="115">E190+E191+E192+E193</f>
        <v>10215.6088</v>
      </c>
      <c r="F188" s="68">
        <f t="shared" si="115"/>
        <v>4329.0327399999996</v>
      </c>
      <c r="G188" s="68">
        <f t="shared" si="115"/>
        <v>0</v>
      </c>
      <c r="H188" s="68">
        <f t="shared" si="115"/>
        <v>0</v>
      </c>
      <c r="I188" s="68">
        <f t="shared" si="115"/>
        <v>8440.3571599999996</v>
      </c>
      <c r="J188" s="68">
        <f>J190+J191+J192+J193</f>
        <v>4329.0327399999996</v>
      </c>
      <c r="K188" s="68">
        <f t="shared" si="115"/>
        <v>0</v>
      </c>
      <c r="L188" s="68">
        <f t="shared" si="115"/>
        <v>0</v>
      </c>
      <c r="M188" s="68">
        <f>M190+M191+M192+M193</f>
        <v>867.75788</v>
      </c>
      <c r="N188" s="68"/>
      <c r="O188" s="68">
        <f>O190+O191+O192+O193</f>
        <v>907.49376000000007</v>
      </c>
      <c r="P188" s="68"/>
      <c r="Q188" s="68"/>
      <c r="R188" s="68"/>
      <c r="S188" s="68"/>
      <c r="T188" s="68"/>
      <c r="U188" s="68"/>
      <c r="V188" s="68"/>
    </row>
    <row r="189" spans="1:22" ht="22.5" customHeight="1" x14ac:dyDescent="0.3">
      <c r="A189" s="24"/>
      <c r="B189" s="102"/>
      <c r="C189" s="105"/>
      <c r="D189" s="17" t="s">
        <v>5</v>
      </c>
      <c r="E189" s="41"/>
      <c r="F189" s="41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</row>
    <row r="190" spans="1:22" ht="46.5" customHeight="1" x14ac:dyDescent="0.3">
      <c r="A190" s="24"/>
      <c r="B190" s="102"/>
      <c r="C190" s="105"/>
      <c r="D190" s="18" t="s">
        <v>10</v>
      </c>
      <c r="E190" s="41">
        <f t="shared" ref="E190:F193" si="116">G190+I190+K190+M190+O190</f>
        <v>1721.9940900000001</v>
      </c>
      <c r="F190" s="41">
        <f t="shared" si="116"/>
        <v>0</v>
      </c>
      <c r="G190" s="47">
        <v>0</v>
      </c>
      <c r="H190" s="47">
        <v>0</v>
      </c>
      <c r="I190" s="47">
        <v>0</v>
      </c>
      <c r="J190" s="43">
        <v>0</v>
      </c>
      <c r="K190" s="47">
        <v>0</v>
      </c>
      <c r="L190" s="47">
        <v>0</v>
      </c>
      <c r="M190" s="43">
        <v>841.72514000000001</v>
      </c>
      <c r="N190" s="47"/>
      <c r="O190" s="43">
        <v>880.26895000000002</v>
      </c>
      <c r="P190" s="47"/>
      <c r="Q190" s="47">
        <v>0</v>
      </c>
      <c r="R190" s="47"/>
      <c r="S190" s="47">
        <v>0</v>
      </c>
      <c r="T190" s="47"/>
      <c r="U190" s="47">
        <v>0</v>
      </c>
      <c r="V190" s="47"/>
    </row>
    <row r="191" spans="1:22" ht="28.5" customHeight="1" x14ac:dyDescent="0.3">
      <c r="A191" s="24"/>
      <c r="B191" s="102"/>
      <c r="C191" s="105"/>
      <c r="D191" s="19" t="s">
        <v>11</v>
      </c>
      <c r="E191" s="41">
        <f t="shared" si="116"/>
        <v>8307.2729999999992</v>
      </c>
      <c r="F191" s="41">
        <f>H191+J191+L191+N191+P191</f>
        <v>4303</v>
      </c>
      <c r="G191" s="47">
        <v>0</v>
      </c>
      <c r="H191" s="47">
        <v>0</v>
      </c>
      <c r="I191" s="43">
        <v>8307.2729999999992</v>
      </c>
      <c r="J191" s="43">
        <v>4303</v>
      </c>
      <c r="K191" s="47">
        <v>0</v>
      </c>
      <c r="L191" s="47">
        <v>0</v>
      </c>
      <c r="M191" s="47">
        <v>0</v>
      </c>
      <c r="N191" s="47"/>
      <c r="O191" s="47">
        <v>0</v>
      </c>
      <c r="P191" s="47"/>
      <c r="Q191" s="47"/>
      <c r="R191" s="47"/>
      <c r="S191" s="47"/>
      <c r="T191" s="47"/>
      <c r="U191" s="47"/>
      <c r="V191" s="47"/>
    </row>
    <row r="192" spans="1:22" ht="27.75" customHeight="1" x14ac:dyDescent="0.3">
      <c r="A192" s="24"/>
      <c r="B192" s="102"/>
      <c r="C192" s="105"/>
      <c r="D192" s="20" t="s">
        <v>12</v>
      </c>
      <c r="E192" s="41">
        <f t="shared" si="116"/>
        <v>186.34170999999998</v>
      </c>
      <c r="F192" s="41">
        <f t="shared" si="116"/>
        <v>26.03274</v>
      </c>
      <c r="G192" s="47">
        <v>0</v>
      </c>
      <c r="H192" s="47">
        <v>0</v>
      </c>
      <c r="I192" s="43">
        <v>133.08416</v>
      </c>
      <c r="J192" s="43">
        <v>26.03274</v>
      </c>
      <c r="K192" s="43">
        <v>0</v>
      </c>
      <c r="L192" s="47">
        <v>0</v>
      </c>
      <c r="M192" s="43">
        <v>26.03274</v>
      </c>
      <c r="N192" s="47"/>
      <c r="O192" s="43">
        <v>27.224810000000002</v>
      </c>
      <c r="P192" s="47"/>
      <c r="Q192" s="47">
        <v>0</v>
      </c>
      <c r="R192" s="47"/>
      <c r="S192" s="47">
        <v>0</v>
      </c>
      <c r="T192" s="47"/>
      <c r="U192" s="47">
        <v>0</v>
      </c>
      <c r="V192" s="47"/>
    </row>
    <row r="193" spans="1:24" ht="51.75" customHeight="1" x14ac:dyDescent="0.3">
      <c r="A193" s="24"/>
      <c r="B193" s="103"/>
      <c r="C193" s="105"/>
      <c r="D193" s="21" t="s">
        <v>13</v>
      </c>
      <c r="E193" s="41">
        <f t="shared" si="116"/>
        <v>0</v>
      </c>
      <c r="F193" s="41">
        <f>H193+J193+L193+N193+P193</f>
        <v>0</v>
      </c>
      <c r="G193" s="47">
        <v>0</v>
      </c>
      <c r="H193" s="47">
        <v>0</v>
      </c>
      <c r="I193" s="47">
        <v>0</v>
      </c>
      <c r="J193" s="43">
        <v>0</v>
      </c>
      <c r="K193" s="47">
        <v>0</v>
      </c>
      <c r="L193" s="47">
        <v>0</v>
      </c>
      <c r="M193" s="47">
        <v>0</v>
      </c>
      <c r="N193" s="47"/>
      <c r="O193" s="47">
        <v>0</v>
      </c>
      <c r="P193" s="47"/>
      <c r="Q193" s="47">
        <v>0</v>
      </c>
      <c r="R193" s="47"/>
      <c r="S193" s="47">
        <v>0</v>
      </c>
      <c r="T193" s="47"/>
      <c r="U193" s="47">
        <v>0</v>
      </c>
      <c r="V193" s="47"/>
    </row>
    <row r="194" spans="1:24" ht="27.75" customHeight="1" x14ac:dyDescent="0.3">
      <c r="A194" s="24"/>
      <c r="B194" s="101" t="s">
        <v>27</v>
      </c>
      <c r="C194" s="105"/>
      <c r="D194" s="23" t="s">
        <v>8</v>
      </c>
      <c r="E194" s="68">
        <f t="shared" ref="E194:L194" si="117">E196+E197+E198+E199</f>
        <v>145</v>
      </c>
      <c r="F194" s="68">
        <f t="shared" si="117"/>
        <v>102.5</v>
      </c>
      <c r="G194" s="68">
        <f t="shared" si="117"/>
        <v>42.5</v>
      </c>
      <c r="H194" s="68">
        <f t="shared" si="117"/>
        <v>42.5</v>
      </c>
      <c r="I194" s="68">
        <f t="shared" si="117"/>
        <v>42.5</v>
      </c>
      <c r="J194" s="68">
        <f t="shared" si="117"/>
        <v>42.5</v>
      </c>
      <c r="K194" s="68">
        <f t="shared" si="117"/>
        <v>17.5</v>
      </c>
      <c r="L194" s="68">
        <f t="shared" si="117"/>
        <v>17.5</v>
      </c>
      <c r="M194" s="68">
        <f>M196+M197+M198+M199</f>
        <v>8.5</v>
      </c>
      <c r="N194" s="68"/>
      <c r="O194" s="68">
        <f>O196+O197+O198+O199</f>
        <v>8.5</v>
      </c>
      <c r="P194" s="68">
        <f t="shared" ref="P194:V194" si="118">P196+P197+P198+P199</f>
        <v>0</v>
      </c>
      <c r="Q194" s="68">
        <f t="shared" si="118"/>
        <v>8.5</v>
      </c>
      <c r="R194" s="68">
        <f t="shared" si="118"/>
        <v>0</v>
      </c>
      <c r="S194" s="68">
        <f t="shared" si="118"/>
        <v>8.5</v>
      </c>
      <c r="T194" s="68">
        <f t="shared" si="118"/>
        <v>0</v>
      </c>
      <c r="U194" s="68">
        <f t="shared" si="118"/>
        <v>8.5</v>
      </c>
      <c r="V194" s="68">
        <f t="shared" si="118"/>
        <v>0</v>
      </c>
    </row>
    <row r="195" spans="1:24" ht="21.75" customHeight="1" x14ac:dyDescent="0.3">
      <c r="A195" s="24"/>
      <c r="B195" s="102"/>
      <c r="C195" s="105"/>
      <c r="D195" s="17" t="s">
        <v>5</v>
      </c>
      <c r="E195" s="41"/>
      <c r="F195" s="41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</row>
    <row r="196" spans="1:24" ht="49.5" customHeight="1" x14ac:dyDescent="0.3">
      <c r="A196" s="24"/>
      <c r="B196" s="102"/>
      <c r="C196" s="105"/>
      <c r="D196" s="18" t="s">
        <v>10</v>
      </c>
      <c r="E196" s="41">
        <f t="shared" ref="E196:F199" si="119">G196+I196+K196+M196+O196</f>
        <v>0</v>
      </c>
      <c r="F196" s="41">
        <f t="shared" si="119"/>
        <v>0</v>
      </c>
      <c r="G196" s="47">
        <v>0</v>
      </c>
      <c r="H196" s="47">
        <v>0</v>
      </c>
      <c r="I196" s="47">
        <v>0</v>
      </c>
      <c r="J196" s="47">
        <v>0</v>
      </c>
      <c r="K196" s="47">
        <v>0</v>
      </c>
      <c r="L196" s="47">
        <v>0</v>
      </c>
      <c r="M196" s="47">
        <v>0</v>
      </c>
      <c r="N196" s="47"/>
      <c r="O196" s="47">
        <v>0</v>
      </c>
      <c r="P196" s="47"/>
      <c r="Q196" s="47">
        <v>0</v>
      </c>
      <c r="R196" s="47"/>
      <c r="S196" s="47">
        <v>0</v>
      </c>
      <c r="T196" s="47"/>
      <c r="U196" s="47">
        <v>0</v>
      </c>
      <c r="V196" s="47"/>
    </row>
    <row r="197" spans="1:24" ht="28.5" customHeight="1" x14ac:dyDescent="0.3">
      <c r="A197" s="24"/>
      <c r="B197" s="102"/>
      <c r="C197" s="105"/>
      <c r="D197" s="19" t="s">
        <v>11</v>
      </c>
      <c r="E197" s="41">
        <f t="shared" si="119"/>
        <v>0</v>
      </c>
      <c r="F197" s="41">
        <f t="shared" si="119"/>
        <v>0</v>
      </c>
      <c r="G197" s="47">
        <v>0</v>
      </c>
      <c r="H197" s="47">
        <v>0</v>
      </c>
      <c r="I197" s="47">
        <v>0</v>
      </c>
      <c r="J197" s="47">
        <v>0</v>
      </c>
      <c r="K197" s="47">
        <v>0</v>
      </c>
      <c r="L197" s="47">
        <v>0</v>
      </c>
      <c r="M197" s="47">
        <v>0</v>
      </c>
      <c r="N197" s="47"/>
      <c r="O197" s="47">
        <v>0</v>
      </c>
      <c r="P197" s="47"/>
      <c r="Q197" s="47">
        <v>0</v>
      </c>
      <c r="R197" s="47"/>
      <c r="S197" s="47">
        <v>0</v>
      </c>
      <c r="T197" s="47"/>
      <c r="U197" s="47">
        <v>0</v>
      </c>
      <c r="V197" s="47"/>
    </row>
    <row r="198" spans="1:24" ht="25.5" customHeight="1" x14ac:dyDescent="0.3">
      <c r="A198" s="24"/>
      <c r="B198" s="102"/>
      <c r="C198" s="105"/>
      <c r="D198" s="20" t="s">
        <v>12</v>
      </c>
      <c r="E198" s="41">
        <f>G198+I198+K198+M198+O198+Q198+S198+U198</f>
        <v>145</v>
      </c>
      <c r="F198" s="41">
        <f>H198+J198+L198+N198+P198+R198+T198+V198</f>
        <v>102.5</v>
      </c>
      <c r="G198" s="43">
        <v>42.5</v>
      </c>
      <c r="H198" s="43">
        <v>42.5</v>
      </c>
      <c r="I198" s="43">
        <v>42.5</v>
      </c>
      <c r="J198" s="43">
        <v>42.5</v>
      </c>
      <c r="K198" s="43">
        <v>17.5</v>
      </c>
      <c r="L198" s="43">
        <v>17.5</v>
      </c>
      <c r="M198" s="43">
        <v>8.5</v>
      </c>
      <c r="N198" s="43"/>
      <c r="O198" s="43">
        <v>8.5</v>
      </c>
      <c r="P198" s="43"/>
      <c r="Q198" s="43">
        <v>8.5</v>
      </c>
      <c r="R198" s="43"/>
      <c r="S198" s="43">
        <v>8.5</v>
      </c>
      <c r="T198" s="43"/>
      <c r="U198" s="43">
        <v>8.5</v>
      </c>
      <c r="V198" s="43"/>
    </row>
    <row r="199" spans="1:24" ht="71.25" customHeight="1" x14ac:dyDescent="0.3">
      <c r="A199" s="24"/>
      <c r="B199" s="103"/>
      <c r="C199" s="105"/>
      <c r="D199" s="21" t="s">
        <v>13</v>
      </c>
      <c r="E199" s="41">
        <f t="shared" si="119"/>
        <v>0</v>
      </c>
      <c r="F199" s="41">
        <f t="shared" si="119"/>
        <v>0</v>
      </c>
      <c r="G199" s="47">
        <v>0</v>
      </c>
      <c r="H199" s="47">
        <v>0</v>
      </c>
      <c r="I199" s="47">
        <v>0</v>
      </c>
      <c r="J199" s="47">
        <v>0</v>
      </c>
      <c r="K199" s="47">
        <v>0</v>
      </c>
      <c r="L199" s="47">
        <v>0</v>
      </c>
      <c r="M199" s="47">
        <v>0</v>
      </c>
      <c r="N199" s="47"/>
      <c r="O199" s="47">
        <v>0</v>
      </c>
      <c r="P199" s="47"/>
      <c r="Q199" s="47"/>
      <c r="R199" s="47"/>
      <c r="S199" s="47"/>
      <c r="T199" s="47"/>
      <c r="U199" s="47"/>
      <c r="V199" s="47"/>
    </row>
    <row r="200" spans="1:24" ht="25.5" customHeight="1" x14ac:dyDescent="0.3">
      <c r="A200" s="24"/>
      <c r="B200" s="101" t="s">
        <v>20</v>
      </c>
      <c r="C200" s="105"/>
      <c r="D200" s="23" t="s">
        <v>8</v>
      </c>
      <c r="E200" s="68">
        <f>E202+E203+E204+E205</f>
        <v>774983.64250999992</v>
      </c>
      <c r="F200" s="68">
        <f>F202+F203+F204+F205</f>
        <v>278098.58341000002</v>
      </c>
      <c r="G200" s="68">
        <f t="shared" ref="G200:V200" si="120">G202+G203+G204+G205</f>
        <v>94713.632410000006</v>
      </c>
      <c r="H200" s="68">
        <f t="shared" si="120"/>
        <v>92768.472420000006</v>
      </c>
      <c r="I200" s="68">
        <f t="shared" si="120"/>
        <v>86386.58786</v>
      </c>
      <c r="J200" s="68">
        <f t="shared" si="120"/>
        <v>85015.570989999993</v>
      </c>
      <c r="K200" s="68">
        <f t="shared" si="120"/>
        <v>100338.67253</v>
      </c>
      <c r="L200" s="68">
        <f t="shared" si="120"/>
        <v>100314.54</v>
      </c>
      <c r="M200" s="68">
        <f t="shared" si="120"/>
        <v>100710.30618</v>
      </c>
      <c r="N200" s="68">
        <f t="shared" si="120"/>
        <v>0</v>
      </c>
      <c r="O200" s="68">
        <f t="shared" si="120"/>
        <v>98192.335619999998</v>
      </c>
      <c r="P200" s="68">
        <f t="shared" si="120"/>
        <v>0</v>
      </c>
      <c r="Q200" s="68">
        <f t="shared" si="120"/>
        <v>98214.035969999997</v>
      </c>
      <c r="R200" s="68">
        <f t="shared" si="120"/>
        <v>0</v>
      </c>
      <c r="S200" s="68">
        <f t="shared" si="120"/>
        <v>98214.035969999997</v>
      </c>
      <c r="T200" s="68">
        <f t="shared" si="120"/>
        <v>0</v>
      </c>
      <c r="U200" s="68">
        <f t="shared" si="120"/>
        <v>98214.035969999997</v>
      </c>
      <c r="V200" s="68">
        <f t="shared" si="120"/>
        <v>0</v>
      </c>
    </row>
    <row r="201" spans="1:24" ht="24.75" customHeight="1" x14ac:dyDescent="0.3">
      <c r="A201" s="24"/>
      <c r="B201" s="102"/>
      <c r="C201" s="105"/>
      <c r="D201" s="17" t="s">
        <v>5</v>
      </c>
      <c r="E201" s="41"/>
      <c r="F201" s="41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</row>
    <row r="202" spans="1:24" ht="46.5" customHeight="1" x14ac:dyDescent="0.3">
      <c r="A202" s="24"/>
      <c r="B202" s="102"/>
      <c r="C202" s="105"/>
      <c r="D202" s="18" t="s">
        <v>10</v>
      </c>
      <c r="E202" s="41">
        <f t="shared" ref="E202:F203" si="121">G202+I202+K202+M202+O202+Q202+S202+U202</f>
        <v>0</v>
      </c>
      <c r="F202" s="41">
        <f t="shared" ref="F202:F205" si="122">H202+J202+L202+N202+P202</f>
        <v>0</v>
      </c>
      <c r="G202" s="47">
        <v>0</v>
      </c>
      <c r="H202" s="47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/>
      <c r="O202" s="47">
        <v>0</v>
      </c>
      <c r="P202" s="47"/>
      <c r="Q202" s="47"/>
      <c r="R202" s="47"/>
      <c r="S202" s="47"/>
      <c r="T202" s="47"/>
      <c r="U202" s="47"/>
      <c r="V202" s="47"/>
    </row>
    <row r="203" spans="1:24" ht="24.75" customHeight="1" x14ac:dyDescent="0.3">
      <c r="A203" s="24"/>
      <c r="B203" s="102"/>
      <c r="C203" s="105"/>
      <c r="D203" s="19" t="s">
        <v>11</v>
      </c>
      <c r="E203" s="41">
        <f t="shared" si="121"/>
        <v>22713.882810000003</v>
      </c>
      <c r="F203" s="41">
        <f t="shared" si="121"/>
        <v>19748.582999999999</v>
      </c>
      <c r="G203" s="43">
        <v>9799.8829999999998</v>
      </c>
      <c r="H203" s="43">
        <v>9799.8829999999998</v>
      </c>
      <c r="I203" s="47">
        <v>0</v>
      </c>
      <c r="J203" s="47">
        <v>0</v>
      </c>
      <c r="K203" s="43">
        <v>9948.6967000000004</v>
      </c>
      <c r="L203" s="43">
        <v>9948.7000000000007</v>
      </c>
      <c r="M203" s="43">
        <v>2965.3031099999998</v>
      </c>
      <c r="N203" s="47"/>
      <c r="O203" s="47">
        <v>0</v>
      </c>
      <c r="P203" s="47"/>
      <c r="Q203" s="47"/>
      <c r="R203" s="47"/>
      <c r="S203" s="47">
        <v>0</v>
      </c>
      <c r="T203" s="47"/>
      <c r="U203" s="47"/>
      <c r="V203" s="47"/>
    </row>
    <row r="204" spans="1:24" ht="24" customHeight="1" x14ac:dyDescent="0.3">
      <c r="A204" s="24"/>
      <c r="B204" s="102"/>
      <c r="C204" s="105"/>
      <c r="D204" s="20" t="s">
        <v>12</v>
      </c>
      <c r="E204" s="41">
        <f>G204+I204+K204+M204+O204+Q204+S204+U204</f>
        <v>752269.75969999994</v>
      </c>
      <c r="F204" s="41">
        <f>H204+J204+L204+N204+P204+R204+T204+V204</f>
        <v>258350.00041000001</v>
      </c>
      <c r="G204" s="43">
        <v>84913.749410000004</v>
      </c>
      <c r="H204" s="43">
        <v>82968.589420000004</v>
      </c>
      <c r="I204" s="62">
        <v>86386.58786</v>
      </c>
      <c r="J204" s="43">
        <v>85015.570989999993</v>
      </c>
      <c r="K204" s="43">
        <v>90389.975829999996</v>
      </c>
      <c r="L204" s="47">
        <v>90365.84</v>
      </c>
      <c r="M204" s="43">
        <v>97745.003070000006</v>
      </c>
      <c r="N204" s="47"/>
      <c r="O204" s="43">
        <v>98192.335619999998</v>
      </c>
      <c r="P204" s="47"/>
      <c r="Q204" s="43">
        <v>98214.035969999997</v>
      </c>
      <c r="R204" s="43">
        <v>0</v>
      </c>
      <c r="S204" s="43">
        <v>98214.035969999997</v>
      </c>
      <c r="T204" s="43">
        <v>0</v>
      </c>
      <c r="U204" s="43">
        <v>98214.035969999997</v>
      </c>
      <c r="V204" s="43">
        <v>0</v>
      </c>
    </row>
    <row r="205" spans="1:24" ht="51.75" customHeight="1" x14ac:dyDescent="0.3">
      <c r="A205" s="22"/>
      <c r="B205" s="103"/>
      <c r="C205" s="106"/>
      <c r="D205" s="21" t="s">
        <v>13</v>
      </c>
      <c r="E205" s="41">
        <f>G205+I205+K205+M205+O205+Q205+S205+U205</f>
        <v>0</v>
      </c>
      <c r="F205" s="41">
        <f t="shared" si="122"/>
        <v>0</v>
      </c>
      <c r="G205" s="47">
        <v>0</v>
      </c>
      <c r="H205" s="47">
        <v>0</v>
      </c>
      <c r="I205" s="47">
        <v>0</v>
      </c>
      <c r="J205" s="47">
        <v>0</v>
      </c>
      <c r="K205" s="47">
        <v>0</v>
      </c>
      <c r="L205" s="47">
        <v>0</v>
      </c>
      <c r="M205" s="47">
        <v>0</v>
      </c>
      <c r="N205" s="47"/>
      <c r="O205" s="47">
        <v>0</v>
      </c>
      <c r="P205" s="47"/>
      <c r="Q205" s="47"/>
      <c r="R205" s="47"/>
      <c r="S205" s="47"/>
      <c r="T205" s="47"/>
      <c r="U205" s="47"/>
      <c r="V205" s="47"/>
    </row>
    <row r="206" spans="1:24" ht="36.75" customHeight="1" x14ac:dyDescent="0.3">
      <c r="A206" s="31" t="s">
        <v>55</v>
      </c>
      <c r="B206" s="101" t="s">
        <v>103</v>
      </c>
      <c r="C206" s="101" t="s">
        <v>84</v>
      </c>
      <c r="D206" s="23" t="s">
        <v>8</v>
      </c>
      <c r="E206" s="46">
        <f>G206+I206+K206+M206+O206+Q206+S206+U206</f>
        <v>133060.98000000001</v>
      </c>
      <c r="F206" s="46">
        <f t="shared" ref="F206:L206" si="123">F208+F209+F210+F211</f>
        <v>129101</v>
      </c>
      <c r="G206" s="46">
        <f t="shared" si="123"/>
        <v>0</v>
      </c>
      <c r="H206" s="46">
        <f t="shared" si="123"/>
        <v>0</v>
      </c>
      <c r="I206" s="46">
        <f t="shared" si="123"/>
        <v>10</v>
      </c>
      <c r="J206" s="46">
        <f t="shared" si="123"/>
        <v>10</v>
      </c>
      <c r="K206" s="46">
        <f t="shared" si="123"/>
        <v>129925.98000000001</v>
      </c>
      <c r="L206" s="46">
        <f t="shared" si="123"/>
        <v>129091</v>
      </c>
      <c r="M206" s="46">
        <f>M208+M209+M210+M211</f>
        <v>3025</v>
      </c>
      <c r="N206" s="46"/>
      <c r="O206" s="46">
        <f>O208+O209+O210+O211</f>
        <v>25</v>
      </c>
      <c r="P206" s="46">
        <f t="shared" ref="P206:V206" si="124">P208+P209+P210+P211</f>
        <v>0</v>
      </c>
      <c r="Q206" s="46">
        <f t="shared" si="124"/>
        <v>25</v>
      </c>
      <c r="R206" s="46">
        <f t="shared" si="124"/>
        <v>0</v>
      </c>
      <c r="S206" s="46">
        <f t="shared" si="124"/>
        <v>25</v>
      </c>
      <c r="T206" s="46">
        <f t="shared" si="124"/>
        <v>0</v>
      </c>
      <c r="U206" s="46">
        <f t="shared" si="124"/>
        <v>25</v>
      </c>
      <c r="V206" s="46">
        <f t="shared" si="124"/>
        <v>0</v>
      </c>
      <c r="W206" s="108"/>
      <c r="X206" s="109"/>
    </row>
    <row r="207" spans="1:24" ht="27.75" customHeight="1" x14ac:dyDescent="0.25">
      <c r="A207" s="32"/>
      <c r="B207" s="102"/>
      <c r="C207" s="102"/>
      <c r="D207" s="17" t="s">
        <v>5</v>
      </c>
      <c r="E207" s="41"/>
      <c r="F207" s="41"/>
      <c r="G207" s="45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108"/>
      <c r="X207" s="109"/>
    </row>
    <row r="208" spans="1:24" ht="46.5" customHeight="1" x14ac:dyDescent="0.25">
      <c r="A208" s="32"/>
      <c r="B208" s="102"/>
      <c r="C208" s="102"/>
      <c r="D208" s="18" t="s">
        <v>10</v>
      </c>
      <c r="E208" s="41">
        <f t="shared" ref="E208:F211" si="125">G208+I208+K208+M208+O208+Q208+S208+U208</f>
        <v>0</v>
      </c>
      <c r="F208" s="41">
        <f t="shared" si="125"/>
        <v>0</v>
      </c>
      <c r="G208" s="45">
        <v>0</v>
      </c>
      <c r="H208" s="42">
        <v>0</v>
      </c>
      <c r="I208" s="42">
        <v>0</v>
      </c>
      <c r="J208" s="42">
        <v>0</v>
      </c>
      <c r="K208" s="43">
        <v>0</v>
      </c>
      <c r="L208" s="42">
        <v>0</v>
      </c>
      <c r="M208" s="43">
        <v>0</v>
      </c>
      <c r="N208" s="42"/>
      <c r="O208" s="43">
        <v>0</v>
      </c>
      <c r="P208" s="42"/>
      <c r="Q208" s="42">
        <v>0</v>
      </c>
      <c r="R208" s="42"/>
      <c r="S208" s="42">
        <v>0</v>
      </c>
      <c r="T208" s="42"/>
      <c r="U208" s="42">
        <v>0</v>
      </c>
      <c r="V208" s="42"/>
      <c r="W208" s="108"/>
      <c r="X208" s="109"/>
    </row>
    <row r="209" spans="1:24" ht="27.75" customHeight="1" x14ac:dyDescent="0.25">
      <c r="A209" s="32"/>
      <c r="B209" s="102"/>
      <c r="C209" s="102"/>
      <c r="D209" s="19" t="s">
        <v>11</v>
      </c>
      <c r="E209" s="41">
        <f t="shared" si="125"/>
        <v>125194.02</v>
      </c>
      <c r="F209" s="41">
        <f t="shared" si="125"/>
        <v>124334.04</v>
      </c>
      <c r="G209" s="45">
        <v>0</v>
      </c>
      <c r="H209" s="42">
        <v>0</v>
      </c>
      <c r="I209" s="42">
        <v>0</v>
      </c>
      <c r="J209" s="42">
        <v>0</v>
      </c>
      <c r="K209" s="43">
        <v>125194.02</v>
      </c>
      <c r="L209" s="42">
        <v>124334.04</v>
      </c>
      <c r="M209" s="43">
        <v>0</v>
      </c>
      <c r="N209" s="42"/>
      <c r="O209" s="43">
        <v>0</v>
      </c>
      <c r="P209" s="42"/>
      <c r="Q209" s="42">
        <v>0</v>
      </c>
      <c r="R209" s="42"/>
      <c r="S209" s="42">
        <v>0</v>
      </c>
      <c r="T209" s="42"/>
      <c r="U209" s="42">
        <v>0</v>
      </c>
      <c r="V209" s="42"/>
      <c r="W209" s="108"/>
      <c r="X209" s="109"/>
    </row>
    <row r="210" spans="1:24" ht="27.75" customHeight="1" x14ac:dyDescent="0.25">
      <c r="A210" s="32"/>
      <c r="B210" s="102"/>
      <c r="C210" s="102"/>
      <c r="D210" s="20" t="s">
        <v>12</v>
      </c>
      <c r="E210" s="41">
        <f t="shared" si="125"/>
        <v>4866.96</v>
      </c>
      <c r="F210" s="41">
        <f t="shared" si="125"/>
        <v>4766.96</v>
      </c>
      <c r="G210" s="45">
        <v>0</v>
      </c>
      <c r="H210" s="42">
        <v>0</v>
      </c>
      <c r="I210" s="42">
        <v>10</v>
      </c>
      <c r="J210" s="42">
        <v>10</v>
      </c>
      <c r="K210" s="43">
        <v>4731.96</v>
      </c>
      <c r="L210" s="42">
        <v>4756.96</v>
      </c>
      <c r="M210" s="43">
        <v>25</v>
      </c>
      <c r="N210" s="42"/>
      <c r="O210" s="43">
        <v>25</v>
      </c>
      <c r="P210" s="42"/>
      <c r="Q210" s="42">
        <v>25</v>
      </c>
      <c r="R210" s="42"/>
      <c r="S210" s="42">
        <v>25</v>
      </c>
      <c r="T210" s="42"/>
      <c r="U210" s="42">
        <v>25</v>
      </c>
      <c r="V210" s="42"/>
      <c r="W210" s="108"/>
      <c r="X210" s="109"/>
    </row>
    <row r="211" spans="1:24" ht="101.25" customHeight="1" x14ac:dyDescent="0.25">
      <c r="A211" s="33"/>
      <c r="B211" s="102"/>
      <c r="C211" s="103"/>
      <c r="D211" s="21" t="s">
        <v>13</v>
      </c>
      <c r="E211" s="41">
        <f>G211+I211+K211+M211+O211+Q211+S211+U211</f>
        <v>3000</v>
      </c>
      <c r="F211" s="41">
        <f t="shared" si="125"/>
        <v>0</v>
      </c>
      <c r="G211" s="45">
        <v>0</v>
      </c>
      <c r="H211" s="42">
        <v>0</v>
      </c>
      <c r="I211" s="42">
        <v>0</v>
      </c>
      <c r="J211" s="42">
        <v>0</v>
      </c>
      <c r="K211" s="43">
        <v>0</v>
      </c>
      <c r="L211" s="42">
        <v>0</v>
      </c>
      <c r="M211" s="43">
        <v>3000</v>
      </c>
      <c r="N211" s="42"/>
      <c r="O211" s="43">
        <v>0</v>
      </c>
      <c r="P211" s="42"/>
      <c r="Q211" s="42">
        <v>0</v>
      </c>
      <c r="R211" s="42"/>
      <c r="S211" s="42">
        <v>0</v>
      </c>
      <c r="T211" s="42"/>
      <c r="U211" s="42">
        <v>0</v>
      </c>
      <c r="V211" s="42"/>
      <c r="W211" s="108"/>
      <c r="X211" s="109"/>
    </row>
    <row r="212" spans="1:24" ht="22.5" customHeight="1" x14ac:dyDescent="0.3">
      <c r="A212" s="25" t="s">
        <v>56</v>
      </c>
      <c r="B212" s="101" t="s">
        <v>104</v>
      </c>
      <c r="C212" s="101" t="s">
        <v>80</v>
      </c>
      <c r="D212" s="23" t="s">
        <v>8</v>
      </c>
      <c r="E212" s="46">
        <f>G212+I212+K212+M212+O212+Q212+S212+U212</f>
        <v>184054.90588000001</v>
      </c>
      <c r="F212" s="46">
        <f>F214+F215+F216+F217</f>
        <v>58360.048479999998</v>
      </c>
      <c r="G212" s="46">
        <f t="shared" ref="G212:L212" si="126">G214+G215+G216+G217</f>
        <v>37083.706829999996</v>
      </c>
      <c r="H212" s="46">
        <f t="shared" si="126"/>
        <v>33383.479350000001</v>
      </c>
      <c r="I212" s="46">
        <f t="shared" si="126"/>
        <v>12300</v>
      </c>
      <c r="J212" s="46">
        <f t="shared" si="126"/>
        <v>11688.549129999999</v>
      </c>
      <c r="K212" s="46">
        <f t="shared" si="126"/>
        <v>13685.89205</v>
      </c>
      <c r="L212" s="46">
        <f t="shared" si="126"/>
        <v>13288.02</v>
      </c>
      <c r="M212" s="46">
        <f>M214+M215+M216+M217</f>
        <v>66238.307000000001</v>
      </c>
      <c r="N212" s="46">
        <f>N214+N215+N216+N217</f>
        <v>0</v>
      </c>
      <c r="O212" s="46">
        <f>O214+O215+O216+O217</f>
        <v>12673.5</v>
      </c>
      <c r="P212" s="46">
        <f>P214+P215+P216+P217</f>
        <v>0</v>
      </c>
      <c r="Q212" s="46">
        <f t="shared" ref="Q212:V212" si="127">Q214+Q215+Q216+Q217</f>
        <v>12673.5</v>
      </c>
      <c r="R212" s="46">
        <f t="shared" si="127"/>
        <v>0</v>
      </c>
      <c r="S212" s="46">
        <f t="shared" si="127"/>
        <v>14700</v>
      </c>
      <c r="T212" s="46">
        <f t="shared" si="127"/>
        <v>0</v>
      </c>
      <c r="U212" s="46">
        <f t="shared" si="127"/>
        <v>14700</v>
      </c>
      <c r="V212" s="46">
        <f t="shared" si="127"/>
        <v>0</v>
      </c>
    </row>
    <row r="213" spans="1:24" ht="23.25" x14ac:dyDescent="0.3">
      <c r="A213" s="24"/>
      <c r="B213" s="102"/>
      <c r="C213" s="102"/>
      <c r="D213" s="17" t="s">
        <v>5</v>
      </c>
      <c r="E213" s="41"/>
      <c r="F213" s="41"/>
      <c r="G213" s="47"/>
      <c r="H213" s="47"/>
      <c r="I213" s="45"/>
      <c r="J213" s="47"/>
      <c r="K213" s="45"/>
      <c r="L213" s="47"/>
      <c r="M213" s="45"/>
      <c r="N213" s="47"/>
      <c r="O213" s="45"/>
      <c r="P213" s="47"/>
      <c r="Q213" s="47"/>
      <c r="R213" s="47"/>
      <c r="S213" s="47"/>
      <c r="T213" s="47"/>
      <c r="U213" s="47"/>
      <c r="V213" s="47"/>
    </row>
    <row r="214" spans="1:24" ht="46.5" x14ac:dyDescent="0.3">
      <c r="A214" s="24"/>
      <c r="B214" s="102"/>
      <c r="C214" s="102"/>
      <c r="D214" s="18" t="s">
        <v>10</v>
      </c>
      <c r="E214" s="41">
        <f>E220+E232</f>
        <v>0</v>
      </c>
      <c r="F214" s="41">
        <f>F220+F232</f>
        <v>0</v>
      </c>
      <c r="G214" s="47">
        <f t="shared" ref="G214:L214" si="128">G220+G226+G232</f>
        <v>0</v>
      </c>
      <c r="H214" s="47">
        <v>0</v>
      </c>
      <c r="I214" s="47">
        <f t="shared" si="128"/>
        <v>0</v>
      </c>
      <c r="J214" s="47">
        <f t="shared" si="128"/>
        <v>0</v>
      </c>
      <c r="K214" s="47">
        <f t="shared" si="128"/>
        <v>0</v>
      </c>
      <c r="L214" s="47">
        <f t="shared" si="128"/>
        <v>0</v>
      </c>
      <c r="M214" s="47">
        <f t="shared" ref="M214:V217" si="129">M220+M226+M232</f>
        <v>0</v>
      </c>
      <c r="N214" s="47">
        <f t="shared" si="129"/>
        <v>0</v>
      </c>
      <c r="O214" s="47">
        <f t="shared" si="129"/>
        <v>0</v>
      </c>
      <c r="P214" s="47">
        <f t="shared" si="129"/>
        <v>0</v>
      </c>
      <c r="Q214" s="47">
        <f t="shared" si="129"/>
        <v>0</v>
      </c>
      <c r="R214" s="47">
        <f t="shared" si="129"/>
        <v>0</v>
      </c>
      <c r="S214" s="47">
        <f t="shared" si="129"/>
        <v>0</v>
      </c>
      <c r="T214" s="47">
        <f t="shared" si="129"/>
        <v>0</v>
      </c>
      <c r="U214" s="47">
        <f t="shared" si="129"/>
        <v>0</v>
      </c>
      <c r="V214" s="47">
        <f t="shared" si="129"/>
        <v>0</v>
      </c>
    </row>
    <row r="215" spans="1:24" ht="23.25" x14ac:dyDescent="0.3">
      <c r="A215" s="24"/>
      <c r="B215" s="102"/>
      <c r="C215" s="102"/>
      <c r="D215" s="19" t="s">
        <v>11</v>
      </c>
      <c r="E215" s="41">
        <f>E221+E233+E227</f>
        <v>75082.157789999997</v>
      </c>
      <c r="F215" s="41">
        <f>F221+F233</f>
        <v>20799.155480000001</v>
      </c>
      <c r="G215" s="43">
        <f t="shared" ref="G215:L215" si="130">G221+G227+G233</f>
        <v>21016</v>
      </c>
      <c r="H215" s="43">
        <f t="shared" si="130"/>
        <v>20799.155480000001</v>
      </c>
      <c r="I215" s="43">
        <f t="shared" si="130"/>
        <v>0</v>
      </c>
      <c r="J215" s="43">
        <f t="shared" si="130"/>
        <v>0</v>
      </c>
      <c r="K215" s="43">
        <f t="shared" si="130"/>
        <v>0</v>
      </c>
      <c r="L215" s="43">
        <f t="shared" si="130"/>
        <v>0</v>
      </c>
      <c r="M215" s="43">
        <f t="shared" si="129"/>
        <v>54066.157789999997</v>
      </c>
      <c r="N215" s="47">
        <f t="shared" si="129"/>
        <v>0</v>
      </c>
      <c r="O215" s="47">
        <f t="shared" si="129"/>
        <v>0</v>
      </c>
      <c r="P215" s="47">
        <f t="shared" si="129"/>
        <v>0</v>
      </c>
      <c r="Q215" s="47">
        <f t="shared" si="129"/>
        <v>0</v>
      </c>
      <c r="R215" s="47">
        <f t="shared" si="129"/>
        <v>0</v>
      </c>
      <c r="S215" s="47">
        <f t="shared" si="129"/>
        <v>0</v>
      </c>
      <c r="T215" s="47">
        <f t="shared" si="129"/>
        <v>0</v>
      </c>
      <c r="U215" s="47">
        <f t="shared" si="129"/>
        <v>0</v>
      </c>
      <c r="V215" s="47">
        <f t="shared" si="129"/>
        <v>0</v>
      </c>
    </row>
    <row r="216" spans="1:24" ht="23.25" x14ac:dyDescent="0.3">
      <c r="A216" s="24"/>
      <c r="B216" s="102"/>
      <c r="C216" s="102"/>
      <c r="D216" s="20" t="s">
        <v>12</v>
      </c>
      <c r="E216" s="41">
        <f>E222+E234+E228</f>
        <v>108972.74809000001</v>
      </c>
      <c r="F216" s="41">
        <f>F222+F234+F228</f>
        <v>37560.892999999996</v>
      </c>
      <c r="G216" s="43">
        <f t="shared" ref="G216:L216" si="131">G222+G228+G234</f>
        <v>16067.706829999999</v>
      </c>
      <c r="H216" s="43">
        <f t="shared" si="131"/>
        <v>12584.32387</v>
      </c>
      <c r="I216" s="43">
        <f>I222+I228+I234</f>
        <v>12300</v>
      </c>
      <c r="J216" s="43">
        <f>J222+J228+J234</f>
        <v>11688.549129999999</v>
      </c>
      <c r="K216" s="43">
        <f t="shared" si="131"/>
        <v>13685.89205</v>
      </c>
      <c r="L216" s="43">
        <f t="shared" si="131"/>
        <v>13288.02</v>
      </c>
      <c r="M216" s="43">
        <f t="shared" si="129"/>
        <v>12172.14921</v>
      </c>
      <c r="N216" s="47">
        <f t="shared" si="129"/>
        <v>0</v>
      </c>
      <c r="O216" s="47">
        <f t="shared" si="129"/>
        <v>12673.5</v>
      </c>
      <c r="P216" s="47">
        <f t="shared" si="129"/>
        <v>0</v>
      </c>
      <c r="Q216" s="47">
        <f t="shared" si="129"/>
        <v>12673.5</v>
      </c>
      <c r="R216" s="47">
        <f t="shared" si="129"/>
        <v>0</v>
      </c>
      <c r="S216" s="47">
        <f t="shared" si="129"/>
        <v>14700</v>
      </c>
      <c r="T216" s="47">
        <f t="shared" si="129"/>
        <v>0</v>
      </c>
      <c r="U216" s="47">
        <f t="shared" si="129"/>
        <v>14700</v>
      </c>
      <c r="V216" s="47">
        <f t="shared" si="129"/>
        <v>0</v>
      </c>
    </row>
    <row r="217" spans="1:24" ht="48" customHeight="1" x14ac:dyDescent="0.3">
      <c r="A217" s="22"/>
      <c r="B217" s="102"/>
      <c r="C217" s="102"/>
      <c r="D217" s="21" t="s">
        <v>13</v>
      </c>
      <c r="E217" s="41">
        <f>E223+E235+E229</f>
        <v>0</v>
      </c>
      <c r="F217" s="41">
        <f>F223+F235</f>
        <v>0</v>
      </c>
      <c r="G217" s="47">
        <f t="shared" ref="G217:L217" si="132">G223+G229+G235</f>
        <v>0</v>
      </c>
      <c r="H217" s="47">
        <f t="shared" si="132"/>
        <v>0</v>
      </c>
      <c r="I217" s="47">
        <f t="shared" si="132"/>
        <v>0</v>
      </c>
      <c r="J217" s="47">
        <f t="shared" si="132"/>
        <v>0</v>
      </c>
      <c r="K217" s="47">
        <f t="shared" si="132"/>
        <v>0</v>
      </c>
      <c r="L217" s="47">
        <f t="shared" si="132"/>
        <v>0</v>
      </c>
      <c r="M217" s="47">
        <f t="shared" si="129"/>
        <v>0</v>
      </c>
      <c r="N217" s="47">
        <f t="shared" si="129"/>
        <v>0</v>
      </c>
      <c r="O217" s="47">
        <f t="shared" si="129"/>
        <v>0</v>
      </c>
      <c r="P217" s="47">
        <f t="shared" si="129"/>
        <v>0</v>
      </c>
      <c r="Q217" s="47">
        <f t="shared" si="129"/>
        <v>0</v>
      </c>
      <c r="R217" s="47">
        <f t="shared" si="129"/>
        <v>0</v>
      </c>
      <c r="S217" s="47">
        <f t="shared" si="129"/>
        <v>0</v>
      </c>
      <c r="T217" s="47">
        <f t="shared" si="129"/>
        <v>0</v>
      </c>
      <c r="U217" s="47">
        <f t="shared" si="129"/>
        <v>0</v>
      </c>
      <c r="V217" s="47">
        <f t="shared" si="129"/>
        <v>0</v>
      </c>
    </row>
    <row r="218" spans="1:24" ht="24" customHeight="1" x14ac:dyDescent="0.3">
      <c r="A218" s="24"/>
      <c r="B218" s="107" t="s">
        <v>57</v>
      </c>
      <c r="C218" s="102"/>
      <c r="D218" s="23" t="s">
        <v>8</v>
      </c>
      <c r="E218" s="70">
        <f t="shared" ref="E218:L218" si="133">E220+E221+E222+E223</f>
        <v>81861.61069999999</v>
      </c>
      <c r="F218" s="70">
        <f t="shared" si="133"/>
        <v>21552.752660000002</v>
      </c>
      <c r="G218" s="68">
        <f t="shared" si="133"/>
        <v>21776.3037</v>
      </c>
      <c r="H218" s="68">
        <f t="shared" si="133"/>
        <v>21552.752660000002</v>
      </c>
      <c r="I218" s="70">
        <f t="shared" si="133"/>
        <v>0</v>
      </c>
      <c r="J218" s="70">
        <f t="shared" si="133"/>
        <v>0</v>
      </c>
      <c r="K218" s="70">
        <f t="shared" si="133"/>
        <v>0</v>
      </c>
      <c r="L218" s="70">
        <f t="shared" si="133"/>
        <v>0</v>
      </c>
      <c r="M218" s="70">
        <f>M220+M221+M222+M223</f>
        <v>55738.307000000001</v>
      </c>
      <c r="N218" s="68"/>
      <c r="O218" s="70">
        <f>O220+O221+O222+O223</f>
        <v>2173.5</v>
      </c>
      <c r="P218" s="70">
        <f t="shared" ref="P218:V218" si="134">P220+P221+P222+P223</f>
        <v>0</v>
      </c>
      <c r="Q218" s="70">
        <f t="shared" si="134"/>
        <v>2173.5</v>
      </c>
      <c r="R218" s="70">
        <f t="shared" si="134"/>
        <v>0</v>
      </c>
      <c r="S218" s="70">
        <f t="shared" si="134"/>
        <v>0</v>
      </c>
      <c r="T218" s="70">
        <f t="shared" si="134"/>
        <v>0</v>
      </c>
      <c r="U218" s="70">
        <f t="shared" si="134"/>
        <v>0</v>
      </c>
      <c r="V218" s="70">
        <f t="shared" si="134"/>
        <v>0</v>
      </c>
    </row>
    <row r="219" spans="1:24" ht="22.5" customHeight="1" x14ac:dyDescent="0.3">
      <c r="A219" s="24"/>
      <c r="B219" s="107"/>
      <c r="C219" s="102"/>
      <c r="D219" s="17" t="s">
        <v>5</v>
      </c>
      <c r="E219" s="41"/>
      <c r="F219" s="41"/>
      <c r="G219" s="47"/>
      <c r="H219" s="47"/>
      <c r="I219" s="45"/>
      <c r="J219" s="47"/>
      <c r="K219" s="45"/>
      <c r="L219" s="47"/>
      <c r="M219" s="45"/>
      <c r="N219" s="47"/>
      <c r="O219" s="45"/>
      <c r="P219" s="47"/>
      <c r="Q219" s="47"/>
      <c r="R219" s="47"/>
      <c r="S219" s="47"/>
      <c r="T219" s="47"/>
      <c r="U219" s="47"/>
      <c r="V219" s="47"/>
    </row>
    <row r="220" spans="1:24" ht="39.75" customHeight="1" x14ac:dyDescent="0.3">
      <c r="A220" s="24"/>
      <c r="B220" s="107"/>
      <c r="C220" s="102"/>
      <c r="D220" s="18" t="s">
        <v>10</v>
      </c>
      <c r="E220" s="41">
        <f t="shared" ref="E220:E221" si="135">G220+I220+K220+M220+O220+Q220+S220+U220</f>
        <v>0</v>
      </c>
      <c r="F220" s="41">
        <f t="shared" ref="F220:F223" si="136">H220+J220+L220+N220+P220</f>
        <v>0</v>
      </c>
      <c r="G220" s="47">
        <v>0</v>
      </c>
      <c r="H220" s="47">
        <v>0</v>
      </c>
      <c r="I220" s="45">
        <v>0</v>
      </c>
      <c r="J220" s="47">
        <v>0</v>
      </c>
      <c r="K220" s="45">
        <v>0</v>
      </c>
      <c r="L220" s="47">
        <v>0</v>
      </c>
      <c r="M220" s="45">
        <v>0</v>
      </c>
      <c r="N220" s="47"/>
      <c r="O220" s="45">
        <v>0</v>
      </c>
      <c r="P220" s="47"/>
      <c r="Q220" s="47">
        <v>0</v>
      </c>
      <c r="R220" s="47"/>
      <c r="S220" s="47">
        <v>0</v>
      </c>
      <c r="T220" s="47"/>
      <c r="U220" s="47">
        <v>0</v>
      </c>
      <c r="V220" s="47"/>
    </row>
    <row r="221" spans="1:24" ht="24.75" customHeight="1" x14ac:dyDescent="0.3">
      <c r="A221" s="24"/>
      <c r="B221" s="107"/>
      <c r="C221" s="102"/>
      <c r="D221" s="19" t="s">
        <v>11</v>
      </c>
      <c r="E221" s="41">
        <f t="shared" si="135"/>
        <v>75082.157789999997</v>
      </c>
      <c r="F221" s="41">
        <f t="shared" si="136"/>
        <v>20799.155480000001</v>
      </c>
      <c r="G221" s="43">
        <v>21016</v>
      </c>
      <c r="H221" s="43">
        <v>20799.155480000001</v>
      </c>
      <c r="I221" s="42">
        <v>0</v>
      </c>
      <c r="J221" s="47">
        <v>0</v>
      </c>
      <c r="K221" s="42">
        <v>0</v>
      </c>
      <c r="L221" s="47">
        <v>0</v>
      </c>
      <c r="M221" s="42">
        <v>54066.157789999997</v>
      </c>
      <c r="N221" s="47"/>
      <c r="O221" s="90">
        <v>0</v>
      </c>
      <c r="P221" s="47"/>
      <c r="Q221" s="47">
        <v>0</v>
      </c>
      <c r="R221" s="47"/>
      <c r="S221" s="47">
        <v>0</v>
      </c>
      <c r="T221" s="47"/>
      <c r="U221" s="47">
        <v>0</v>
      </c>
      <c r="V221" s="47"/>
    </row>
    <row r="222" spans="1:24" ht="24" customHeight="1" x14ac:dyDescent="0.3">
      <c r="A222" s="24"/>
      <c r="B222" s="107"/>
      <c r="C222" s="102"/>
      <c r="D222" s="20" t="s">
        <v>12</v>
      </c>
      <c r="E222" s="41">
        <f>G222+I222+K222+M222+O222+Q222+S222+U222</f>
        <v>6779.45291</v>
      </c>
      <c r="F222" s="41">
        <f t="shared" si="136"/>
        <v>753.59717999999998</v>
      </c>
      <c r="G222" s="43">
        <v>760.30370000000005</v>
      </c>
      <c r="H222" s="43">
        <v>753.59717999999998</v>
      </c>
      <c r="I222" s="42">
        <v>0</v>
      </c>
      <c r="J222" s="47">
        <v>0</v>
      </c>
      <c r="K222" s="42">
        <v>0</v>
      </c>
      <c r="L222" s="47">
        <v>0</v>
      </c>
      <c r="M222" s="42">
        <v>1672.14921</v>
      </c>
      <c r="N222" s="47"/>
      <c r="O222" s="45">
        <v>2173.5</v>
      </c>
      <c r="P222" s="47"/>
      <c r="Q222" s="47">
        <v>2173.5</v>
      </c>
      <c r="R222" s="47"/>
      <c r="S222" s="47">
        <v>0</v>
      </c>
      <c r="T222" s="47"/>
      <c r="U222" s="47">
        <v>0</v>
      </c>
      <c r="V222" s="47"/>
    </row>
    <row r="223" spans="1:24" ht="51.75" customHeight="1" x14ac:dyDescent="0.3">
      <c r="A223" s="24"/>
      <c r="B223" s="107"/>
      <c r="C223" s="102"/>
      <c r="D223" s="21" t="s">
        <v>13</v>
      </c>
      <c r="E223" s="41">
        <f>G223+I223+K223+M223+O223+Q223+S223+U223</f>
        <v>0</v>
      </c>
      <c r="F223" s="41">
        <f t="shared" si="136"/>
        <v>0</v>
      </c>
      <c r="G223" s="47">
        <v>0</v>
      </c>
      <c r="H223" s="47">
        <v>0</v>
      </c>
      <c r="I223" s="45">
        <v>0</v>
      </c>
      <c r="J223" s="47">
        <v>0</v>
      </c>
      <c r="K223" s="45">
        <v>0</v>
      </c>
      <c r="L223" s="47"/>
      <c r="M223" s="45">
        <v>0</v>
      </c>
      <c r="N223" s="47"/>
      <c r="O223" s="45">
        <v>0</v>
      </c>
      <c r="P223" s="47"/>
      <c r="Q223" s="47">
        <v>0</v>
      </c>
      <c r="R223" s="47"/>
      <c r="S223" s="47">
        <v>0</v>
      </c>
      <c r="T223" s="47"/>
      <c r="U223" s="47">
        <v>0</v>
      </c>
      <c r="V223" s="47"/>
    </row>
    <row r="224" spans="1:24" ht="27" customHeight="1" x14ac:dyDescent="0.3">
      <c r="A224" s="24"/>
      <c r="B224" s="101" t="s">
        <v>105</v>
      </c>
      <c r="C224" s="102"/>
      <c r="D224" s="23" t="s">
        <v>8</v>
      </c>
      <c r="E224" s="70">
        <f t="shared" ref="E224:L224" si="137">E226+E227+E228+E229</f>
        <v>44246.705690000003</v>
      </c>
      <c r="F224" s="70">
        <f t="shared" si="137"/>
        <v>18746.703129999998</v>
      </c>
      <c r="G224" s="68">
        <f t="shared" si="137"/>
        <v>6307.4031299999997</v>
      </c>
      <c r="H224" s="68">
        <f t="shared" si="137"/>
        <v>6307.4031299999997</v>
      </c>
      <c r="I224" s="70">
        <f t="shared" si="137"/>
        <v>6000</v>
      </c>
      <c r="J224" s="70">
        <f t="shared" si="137"/>
        <v>6000</v>
      </c>
      <c r="K224" s="70">
        <f t="shared" si="137"/>
        <v>6439.3025600000001</v>
      </c>
      <c r="L224" s="70">
        <f t="shared" si="137"/>
        <v>6439.3</v>
      </c>
      <c r="M224" s="70">
        <f>M226+M227+M228+M229</f>
        <v>3500</v>
      </c>
      <c r="N224" s="68"/>
      <c r="O224" s="70">
        <f>O226+O227+O228+O229</f>
        <v>3500</v>
      </c>
      <c r="P224" s="70">
        <f t="shared" ref="P224:V224" si="138">P226+P227+P228+P229</f>
        <v>0</v>
      </c>
      <c r="Q224" s="70">
        <f t="shared" si="138"/>
        <v>3500</v>
      </c>
      <c r="R224" s="70">
        <f t="shared" si="138"/>
        <v>0</v>
      </c>
      <c r="S224" s="70">
        <f t="shared" si="138"/>
        <v>7500</v>
      </c>
      <c r="T224" s="70">
        <f t="shared" si="138"/>
        <v>0</v>
      </c>
      <c r="U224" s="70">
        <f t="shared" si="138"/>
        <v>7500</v>
      </c>
      <c r="V224" s="70">
        <f t="shared" si="138"/>
        <v>0</v>
      </c>
    </row>
    <row r="225" spans="1:22" ht="22.5" customHeight="1" x14ac:dyDescent="0.3">
      <c r="A225" s="24"/>
      <c r="B225" s="102"/>
      <c r="C225" s="102"/>
      <c r="D225" s="17" t="s">
        <v>5</v>
      </c>
      <c r="E225" s="41"/>
      <c r="F225" s="41"/>
      <c r="G225" s="47"/>
      <c r="H225" s="47"/>
      <c r="I225" s="45"/>
      <c r="J225" s="47"/>
      <c r="K225" s="45"/>
      <c r="L225" s="47"/>
      <c r="M225" s="45"/>
      <c r="N225" s="47"/>
      <c r="O225" s="45"/>
      <c r="P225" s="47"/>
      <c r="Q225" s="47"/>
      <c r="R225" s="47"/>
      <c r="S225" s="47"/>
      <c r="T225" s="47"/>
      <c r="U225" s="47"/>
      <c r="V225" s="47"/>
    </row>
    <row r="226" spans="1:22" ht="22.5" customHeight="1" x14ac:dyDescent="0.3">
      <c r="A226" s="24"/>
      <c r="B226" s="102"/>
      <c r="C226" s="102"/>
      <c r="D226" s="18" t="s">
        <v>10</v>
      </c>
      <c r="E226" s="41">
        <f t="shared" ref="E226:E227" si="139">G226+I226+K226+M226+O226+Q226+S226+U226</f>
        <v>0</v>
      </c>
      <c r="F226" s="41">
        <f t="shared" ref="F226:F229" si="140">H226+J226+L226+N226+P226</f>
        <v>0</v>
      </c>
      <c r="G226" s="47">
        <v>0</v>
      </c>
      <c r="H226" s="47">
        <v>0</v>
      </c>
      <c r="I226" s="45">
        <v>0</v>
      </c>
      <c r="J226" s="47">
        <v>0</v>
      </c>
      <c r="K226" s="45">
        <v>0</v>
      </c>
      <c r="L226" s="47">
        <v>0</v>
      </c>
      <c r="M226" s="45">
        <v>0</v>
      </c>
      <c r="N226" s="47"/>
      <c r="O226" s="45">
        <v>0</v>
      </c>
      <c r="P226" s="47"/>
      <c r="Q226" s="47">
        <v>0</v>
      </c>
      <c r="R226" s="47"/>
      <c r="S226" s="47">
        <v>0</v>
      </c>
      <c r="T226" s="47"/>
      <c r="U226" s="47">
        <v>0</v>
      </c>
      <c r="V226" s="47"/>
    </row>
    <row r="227" spans="1:22" ht="27.75" customHeight="1" x14ac:dyDescent="0.3">
      <c r="A227" s="24"/>
      <c r="B227" s="102"/>
      <c r="C227" s="102"/>
      <c r="D227" s="19" t="s">
        <v>11</v>
      </c>
      <c r="E227" s="41">
        <f t="shared" si="139"/>
        <v>0</v>
      </c>
      <c r="F227" s="41">
        <f t="shared" si="140"/>
        <v>0</v>
      </c>
      <c r="G227" s="47">
        <v>0</v>
      </c>
      <c r="H227" s="47">
        <v>0</v>
      </c>
      <c r="I227" s="45">
        <v>0</v>
      </c>
      <c r="J227" s="47">
        <v>0</v>
      </c>
      <c r="K227" s="45">
        <v>0</v>
      </c>
      <c r="L227" s="47">
        <v>0</v>
      </c>
      <c r="M227" s="45">
        <v>0</v>
      </c>
      <c r="N227" s="47"/>
      <c r="O227" s="45">
        <v>0</v>
      </c>
      <c r="P227" s="47"/>
      <c r="Q227" s="47">
        <v>0</v>
      </c>
      <c r="R227" s="47"/>
      <c r="S227" s="47">
        <v>0</v>
      </c>
      <c r="T227" s="47"/>
      <c r="U227" s="47">
        <v>0</v>
      </c>
      <c r="V227" s="47"/>
    </row>
    <row r="228" spans="1:22" ht="25.5" customHeight="1" x14ac:dyDescent="0.3">
      <c r="A228" s="24"/>
      <c r="B228" s="102"/>
      <c r="C228" s="102"/>
      <c r="D228" s="20" t="s">
        <v>12</v>
      </c>
      <c r="E228" s="41">
        <f>G228+I228+K228+M228+O228+Q228+S228+U228</f>
        <v>44246.705690000003</v>
      </c>
      <c r="F228" s="41">
        <f t="shared" si="140"/>
        <v>18746.703129999998</v>
      </c>
      <c r="G228" s="43">
        <v>6307.4031299999997</v>
      </c>
      <c r="H228" s="43">
        <v>6307.4031299999997</v>
      </c>
      <c r="I228" s="47">
        <v>6000</v>
      </c>
      <c r="J228" s="47">
        <v>6000</v>
      </c>
      <c r="K228" s="42">
        <v>6439.3025600000001</v>
      </c>
      <c r="L228" s="43">
        <v>6439.3</v>
      </c>
      <c r="M228" s="45">
        <v>3500</v>
      </c>
      <c r="N228" s="47"/>
      <c r="O228" s="45">
        <v>3500</v>
      </c>
      <c r="P228" s="47"/>
      <c r="Q228" s="47">
        <v>3500</v>
      </c>
      <c r="R228" s="47"/>
      <c r="S228" s="47">
        <v>7500</v>
      </c>
      <c r="T228" s="47"/>
      <c r="U228" s="47">
        <v>7500</v>
      </c>
      <c r="V228" s="47"/>
    </row>
    <row r="229" spans="1:22" ht="49.5" customHeight="1" x14ac:dyDescent="0.3">
      <c r="A229" s="24"/>
      <c r="B229" s="103"/>
      <c r="C229" s="102"/>
      <c r="D229" s="21" t="s">
        <v>13</v>
      </c>
      <c r="E229" s="41">
        <f>G229+I229+K229+M229+O229+Q229+S229+U229</f>
        <v>0</v>
      </c>
      <c r="F229" s="41">
        <f t="shared" si="140"/>
        <v>0</v>
      </c>
      <c r="G229" s="47">
        <v>0</v>
      </c>
      <c r="H229" s="47">
        <v>0</v>
      </c>
      <c r="I229" s="45">
        <v>0</v>
      </c>
      <c r="J229" s="47">
        <v>0</v>
      </c>
      <c r="K229" s="45">
        <v>0</v>
      </c>
      <c r="L229" s="47">
        <v>0</v>
      </c>
      <c r="M229" s="45">
        <v>0</v>
      </c>
      <c r="N229" s="47"/>
      <c r="O229" s="45">
        <v>0</v>
      </c>
      <c r="P229" s="47"/>
      <c r="Q229" s="47">
        <v>0</v>
      </c>
      <c r="R229" s="47"/>
      <c r="S229" s="47">
        <v>0</v>
      </c>
      <c r="T229" s="47"/>
      <c r="U229" s="47">
        <v>0</v>
      </c>
      <c r="V229" s="47"/>
    </row>
    <row r="230" spans="1:22" ht="31.5" customHeight="1" x14ac:dyDescent="0.3">
      <c r="A230" s="24"/>
      <c r="B230" s="101" t="s">
        <v>23</v>
      </c>
      <c r="C230" s="102"/>
      <c r="D230" s="23" t="s">
        <v>8</v>
      </c>
      <c r="E230" s="70">
        <f t="shared" ref="E230:N230" si="141">E232+E233+E234+E235</f>
        <v>57946.589489999998</v>
      </c>
      <c r="F230" s="70">
        <f t="shared" si="141"/>
        <v>18060.592690000001</v>
      </c>
      <c r="G230" s="68">
        <f t="shared" si="141"/>
        <v>9000</v>
      </c>
      <c r="H230" s="68">
        <f t="shared" si="141"/>
        <v>5523.3235599999998</v>
      </c>
      <c r="I230" s="70">
        <f t="shared" si="141"/>
        <v>6300</v>
      </c>
      <c r="J230" s="70">
        <f t="shared" si="141"/>
        <v>5688.5491300000003</v>
      </c>
      <c r="K230" s="70">
        <f t="shared" si="141"/>
        <v>7246.5894900000003</v>
      </c>
      <c r="L230" s="70">
        <f t="shared" si="141"/>
        <v>6848.72</v>
      </c>
      <c r="M230" s="70">
        <f t="shared" si="141"/>
        <v>7000</v>
      </c>
      <c r="N230" s="70">
        <f t="shared" si="141"/>
        <v>0</v>
      </c>
      <c r="O230" s="70">
        <f>O232+O233+O234+O235</f>
        <v>7000</v>
      </c>
      <c r="P230" s="70">
        <f t="shared" ref="P230:V230" si="142">P232+P233+P234+P235</f>
        <v>0</v>
      </c>
      <c r="Q230" s="70">
        <f t="shared" si="142"/>
        <v>7000</v>
      </c>
      <c r="R230" s="70">
        <f t="shared" si="142"/>
        <v>0</v>
      </c>
      <c r="S230" s="70">
        <f t="shared" si="142"/>
        <v>7200</v>
      </c>
      <c r="T230" s="70">
        <f t="shared" si="142"/>
        <v>0</v>
      </c>
      <c r="U230" s="70">
        <f t="shared" si="142"/>
        <v>7200</v>
      </c>
      <c r="V230" s="70">
        <f t="shared" si="142"/>
        <v>0</v>
      </c>
    </row>
    <row r="231" spans="1:22" ht="24.75" customHeight="1" x14ac:dyDescent="0.3">
      <c r="A231" s="24"/>
      <c r="B231" s="102"/>
      <c r="C231" s="102"/>
      <c r="D231" s="17" t="s">
        <v>5</v>
      </c>
      <c r="E231" s="41"/>
      <c r="F231" s="41"/>
      <c r="G231" s="47"/>
      <c r="H231" s="47"/>
      <c r="I231" s="45"/>
      <c r="J231" s="47"/>
      <c r="K231" s="45"/>
      <c r="L231" s="47"/>
      <c r="M231" s="45"/>
      <c r="N231" s="47"/>
      <c r="O231" s="45"/>
      <c r="P231" s="47"/>
      <c r="Q231" s="47"/>
      <c r="R231" s="47"/>
      <c r="S231" s="47"/>
      <c r="T231" s="47"/>
      <c r="U231" s="47"/>
      <c r="V231" s="47"/>
    </row>
    <row r="232" spans="1:22" ht="21.75" customHeight="1" x14ac:dyDescent="0.3">
      <c r="A232" s="24"/>
      <c r="B232" s="102"/>
      <c r="C232" s="102"/>
      <c r="D232" s="18" t="s">
        <v>10</v>
      </c>
      <c r="E232" s="41">
        <f t="shared" ref="E232:F235" si="143">G232+I232+K232+M232+O232</f>
        <v>0</v>
      </c>
      <c r="F232" s="41">
        <f t="shared" si="143"/>
        <v>0</v>
      </c>
      <c r="G232" s="47">
        <v>0</v>
      </c>
      <c r="H232" s="47">
        <v>0</v>
      </c>
      <c r="I232" s="45">
        <v>0</v>
      </c>
      <c r="J232" s="47">
        <v>0</v>
      </c>
      <c r="K232" s="45">
        <v>0</v>
      </c>
      <c r="L232" s="47">
        <v>0</v>
      </c>
      <c r="M232" s="45">
        <v>0</v>
      </c>
      <c r="N232" s="47"/>
      <c r="O232" s="45">
        <v>0</v>
      </c>
      <c r="P232" s="47"/>
      <c r="Q232" s="47">
        <v>0</v>
      </c>
      <c r="R232" s="47"/>
      <c r="S232" s="47">
        <v>0</v>
      </c>
      <c r="T232" s="47"/>
      <c r="U232" s="47">
        <v>0</v>
      </c>
      <c r="V232" s="47"/>
    </row>
    <row r="233" spans="1:22" ht="27.75" customHeight="1" x14ac:dyDescent="0.3">
      <c r="A233" s="24"/>
      <c r="B233" s="102"/>
      <c r="C233" s="102"/>
      <c r="D233" s="19" t="s">
        <v>11</v>
      </c>
      <c r="E233" s="41">
        <f t="shared" si="143"/>
        <v>0</v>
      </c>
      <c r="F233" s="41">
        <f t="shared" si="143"/>
        <v>0</v>
      </c>
      <c r="G233" s="47">
        <v>0</v>
      </c>
      <c r="H233" s="47">
        <v>0</v>
      </c>
      <c r="I233" s="45">
        <v>0</v>
      </c>
      <c r="J233" s="47">
        <v>0</v>
      </c>
      <c r="K233" s="45">
        <v>0</v>
      </c>
      <c r="L233" s="47">
        <v>0</v>
      </c>
      <c r="M233" s="45">
        <v>0</v>
      </c>
      <c r="N233" s="47"/>
      <c r="O233" s="45">
        <v>0</v>
      </c>
      <c r="P233" s="47"/>
      <c r="Q233" s="47">
        <v>0</v>
      </c>
      <c r="R233" s="47"/>
      <c r="S233" s="47">
        <v>0</v>
      </c>
      <c r="T233" s="47"/>
      <c r="U233" s="47">
        <v>0</v>
      </c>
      <c r="V233" s="47"/>
    </row>
    <row r="234" spans="1:22" ht="24" customHeight="1" x14ac:dyDescent="0.3">
      <c r="A234" s="24"/>
      <c r="B234" s="102"/>
      <c r="C234" s="102"/>
      <c r="D234" s="20" t="s">
        <v>12</v>
      </c>
      <c r="E234" s="41">
        <f>G234+I234+K234+M234+O234+Q234+S234+U234</f>
        <v>57946.589489999998</v>
      </c>
      <c r="F234" s="41">
        <f t="shared" si="143"/>
        <v>18060.592690000001</v>
      </c>
      <c r="G234" s="43">
        <v>9000</v>
      </c>
      <c r="H234" s="43">
        <v>5523.3235599999998</v>
      </c>
      <c r="I234" s="43">
        <v>6300</v>
      </c>
      <c r="J234" s="43">
        <v>5688.5491300000003</v>
      </c>
      <c r="K234" s="42">
        <v>7246.5894900000003</v>
      </c>
      <c r="L234" s="43">
        <v>6848.72</v>
      </c>
      <c r="M234" s="45">
        <v>7000</v>
      </c>
      <c r="N234" s="47"/>
      <c r="O234" s="45">
        <v>7000</v>
      </c>
      <c r="P234" s="47"/>
      <c r="Q234" s="47">
        <v>7000</v>
      </c>
      <c r="R234" s="47"/>
      <c r="S234" s="47">
        <v>7200</v>
      </c>
      <c r="T234" s="47"/>
      <c r="U234" s="47">
        <v>7200</v>
      </c>
      <c r="V234" s="47"/>
    </row>
    <row r="235" spans="1:22" ht="51.75" customHeight="1" x14ac:dyDescent="0.3">
      <c r="A235" s="24"/>
      <c r="B235" s="103"/>
      <c r="C235" s="103"/>
      <c r="D235" s="21" t="s">
        <v>13</v>
      </c>
      <c r="E235" s="41">
        <f t="shared" si="143"/>
        <v>0</v>
      </c>
      <c r="F235" s="41">
        <f t="shared" si="143"/>
        <v>0</v>
      </c>
      <c r="G235" s="47">
        <v>0</v>
      </c>
      <c r="H235" s="47">
        <v>0</v>
      </c>
      <c r="I235" s="45">
        <v>0</v>
      </c>
      <c r="J235" s="47">
        <v>0</v>
      </c>
      <c r="K235" s="45">
        <v>0</v>
      </c>
      <c r="L235" s="47">
        <v>0</v>
      </c>
      <c r="M235" s="45">
        <v>0</v>
      </c>
      <c r="N235" s="47"/>
      <c r="O235" s="45">
        <v>0</v>
      </c>
      <c r="P235" s="47"/>
      <c r="Q235" s="47">
        <v>0</v>
      </c>
      <c r="R235" s="47"/>
      <c r="S235" s="47">
        <v>0</v>
      </c>
      <c r="T235" s="47"/>
      <c r="U235" s="47">
        <v>0</v>
      </c>
      <c r="V235" s="47"/>
    </row>
    <row r="236" spans="1:22" ht="22.5" customHeight="1" x14ac:dyDescent="0.3">
      <c r="A236" s="25" t="s">
        <v>58</v>
      </c>
      <c r="B236" s="101" t="s">
        <v>106</v>
      </c>
      <c r="C236" s="104" t="s">
        <v>77</v>
      </c>
      <c r="D236" s="23" t="s">
        <v>8</v>
      </c>
      <c r="E236" s="41">
        <f>E238+E239+E240+E241</f>
        <v>8382775.4930000007</v>
      </c>
      <c r="F236" s="41">
        <f t="shared" ref="F236:L236" si="144">F238+F239+F240+F241</f>
        <v>2779838.6584299998</v>
      </c>
      <c r="G236" s="46">
        <f t="shared" si="144"/>
        <v>919831.30700000003</v>
      </c>
      <c r="H236" s="46">
        <f t="shared" si="144"/>
        <v>894648.59214000008</v>
      </c>
      <c r="I236" s="46">
        <f t="shared" si="144"/>
        <v>914904.14700000011</v>
      </c>
      <c r="J236" s="46">
        <f t="shared" si="144"/>
        <v>890541.97629000002</v>
      </c>
      <c r="K236" s="46">
        <f t="shared" si="144"/>
        <v>995884.69599999988</v>
      </c>
      <c r="L236" s="46">
        <f t="shared" si="144"/>
        <v>994648.08999999985</v>
      </c>
      <c r="M236" s="46">
        <f>M238+M239+M240+M241</f>
        <v>1076824.83</v>
      </c>
      <c r="N236" s="46"/>
      <c r="O236" s="46">
        <f>O238+O239+O240+O241</f>
        <v>1091517.0530000001</v>
      </c>
      <c r="P236" s="46"/>
      <c r="Q236" s="46">
        <f>Q238+Q239+Q240+Q241</f>
        <v>1127937.82</v>
      </c>
      <c r="R236" s="46"/>
      <c r="S236" s="46">
        <f>S238+S239+S240+S241</f>
        <v>1127937.82</v>
      </c>
      <c r="T236" s="46"/>
      <c r="U236" s="46">
        <f>U238+U239+U240+U241</f>
        <v>1127937.82</v>
      </c>
      <c r="V236" s="46"/>
    </row>
    <row r="237" spans="1:22" ht="23.25" x14ac:dyDescent="0.3">
      <c r="A237" s="24"/>
      <c r="B237" s="102"/>
      <c r="C237" s="105"/>
      <c r="D237" s="17" t="s">
        <v>5</v>
      </c>
      <c r="E237" s="41"/>
      <c r="F237" s="41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</row>
    <row r="238" spans="1:22" ht="46.5" x14ac:dyDescent="0.3">
      <c r="A238" s="24"/>
      <c r="B238" s="102"/>
      <c r="C238" s="105"/>
      <c r="D238" s="18" t="s">
        <v>10</v>
      </c>
      <c r="E238" s="41">
        <f>G238+I238+K238+M238+O238+Q238+S238+U238</f>
        <v>486439.26900000009</v>
      </c>
      <c r="F238" s="41">
        <f>F244+F250+F256+F262</f>
        <v>132562.37054</v>
      </c>
      <c r="G238" s="43">
        <f t="shared" ref="F238:H239" si="145">G244+G250+G256+G262</f>
        <v>26445.435000000001</v>
      </c>
      <c r="H238" s="43">
        <f t="shared" si="145"/>
        <v>24625.484899999999</v>
      </c>
      <c r="I238" s="43">
        <f t="shared" ref="I238:L239" si="146">I244+I250+I256+I262</f>
        <v>56771.847999999998</v>
      </c>
      <c r="J238" s="43">
        <f t="shared" si="146"/>
        <v>54012.515639999998</v>
      </c>
      <c r="K238" s="43">
        <f t="shared" si="146"/>
        <v>54298.548000000003</v>
      </c>
      <c r="L238" s="43">
        <f t="shared" si="146"/>
        <v>53924.37</v>
      </c>
      <c r="M238" s="43">
        <f>M244+M250+M256+M262</f>
        <v>64021.716</v>
      </c>
      <c r="N238" s="45"/>
      <c r="O238" s="43">
        <f>O244+O250+O256+O262</f>
        <v>70797.566000000006</v>
      </c>
      <c r="P238" s="45"/>
      <c r="Q238" s="43">
        <f>Q244+Q250+Q256+Q262</f>
        <v>71368.051999999996</v>
      </c>
      <c r="R238" s="45"/>
      <c r="S238" s="43">
        <f>S244+S250+S256+S262</f>
        <v>71368.051999999996</v>
      </c>
      <c r="T238" s="45"/>
      <c r="U238" s="43">
        <f>U244+U250+U256+U262</f>
        <v>71368.051999999996</v>
      </c>
      <c r="V238" s="45"/>
    </row>
    <row r="239" spans="1:22" ht="23.25" x14ac:dyDescent="0.3">
      <c r="A239" s="24"/>
      <c r="B239" s="102"/>
      <c r="C239" s="105"/>
      <c r="D239" s="19" t="s">
        <v>11</v>
      </c>
      <c r="E239" s="41">
        <f>G239+I239+K239+M239+O239+Q239+S239+U239</f>
        <v>4546001.1380000003</v>
      </c>
      <c r="F239" s="41">
        <f t="shared" si="145"/>
        <v>1541800.5712899999</v>
      </c>
      <c r="G239" s="43">
        <f t="shared" ref="G239:H239" si="147">G245+G251+G257+G263</f>
        <v>539201.43599999999</v>
      </c>
      <c r="H239" s="43">
        <f t="shared" si="147"/>
        <v>525829.75120000006</v>
      </c>
      <c r="I239" s="43">
        <f t="shared" si="146"/>
        <v>481629.49999999994</v>
      </c>
      <c r="J239" s="43">
        <f t="shared" si="146"/>
        <v>477761.19008999999</v>
      </c>
      <c r="K239" s="43">
        <f t="shared" si="146"/>
        <v>538441.29999999993</v>
      </c>
      <c r="L239" s="43">
        <f t="shared" si="146"/>
        <v>538209.62999999989</v>
      </c>
      <c r="M239" s="43">
        <f>M245+M251+M257+M263</f>
        <v>564148.92099999997</v>
      </c>
      <c r="N239" s="45"/>
      <c r="O239" s="43">
        <f>O245+O251+O257+O263</f>
        <v>580184.848</v>
      </c>
      <c r="P239" s="45"/>
      <c r="Q239" s="43">
        <f>Q245+Q251+Q257+Q263</f>
        <v>614131.71100000001</v>
      </c>
      <c r="R239" s="45"/>
      <c r="S239" s="43">
        <f>S245+S251+S257+S263</f>
        <v>614131.71100000001</v>
      </c>
      <c r="T239" s="45"/>
      <c r="U239" s="43">
        <f>U245+U251+U257+U263</f>
        <v>614131.71100000001</v>
      </c>
      <c r="V239" s="45"/>
    </row>
    <row r="240" spans="1:22" ht="23.25" x14ac:dyDescent="0.3">
      <c r="A240" s="24"/>
      <c r="B240" s="102"/>
      <c r="C240" s="105"/>
      <c r="D240" s="20" t="s">
        <v>12</v>
      </c>
      <c r="E240" s="97">
        <f>G240+I240+K240+M240+O240+Q240+S240+U240</f>
        <v>2893774.443</v>
      </c>
      <c r="F240" s="97">
        <f t="shared" ref="F240:V240" si="148">F246+F252+F258+F264</f>
        <v>951113.93359999999</v>
      </c>
      <c r="G240" s="42">
        <f t="shared" si="148"/>
        <v>311829.41399999999</v>
      </c>
      <c r="H240" s="42">
        <f t="shared" si="148"/>
        <v>303593.39304</v>
      </c>
      <c r="I240" s="42">
        <f t="shared" si="148"/>
        <v>318797.17800000001</v>
      </c>
      <c r="J240" s="42">
        <f t="shared" si="148"/>
        <v>301062.69056000002</v>
      </c>
      <c r="K240" s="42">
        <f t="shared" si="148"/>
        <v>347144.848</v>
      </c>
      <c r="L240" s="42">
        <f t="shared" si="148"/>
        <v>346457.85000000003</v>
      </c>
      <c r="M240" s="42">
        <f t="shared" si="148"/>
        <v>390154.19299999997</v>
      </c>
      <c r="N240" s="42">
        <f t="shared" si="148"/>
        <v>0</v>
      </c>
      <c r="O240" s="42">
        <f t="shared" si="148"/>
        <v>380034.63900000002</v>
      </c>
      <c r="P240" s="42">
        <f t="shared" si="148"/>
        <v>0</v>
      </c>
      <c r="Q240" s="42">
        <f t="shared" si="148"/>
        <v>381938.05700000003</v>
      </c>
      <c r="R240" s="42">
        <f t="shared" si="148"/>
        <v>0</v>
      </c>
      <c r="S240" s="42">
        <f t="shared" si="148"/>
        <v>381938.05700000003</v>
      </c>
      <c r="T240" s="42">
        <f t="shared" si="148"/>
        <v>0</v>
      </c>
      <c r="U240" s="42">
        <f t="shared" si="148"/>
        <v>381938.05700000003</v>
      </c>
      <c r="V240" s="42">
        <f t="shared" si="148"/>
        <v>0</v>
      </c>
    </row>
    <row r="241" spans="1:22" ht="52.5" customHeight="1" x14ac:dyDescent="0.3">
      <c r="A241" s="24"/>
      <c r="B241" s="103"/>
      <c r="C241" s="105"/>
      <c r="D241" s="21" t="s">
        <v>13</v>
      </c>
      <c r="E241" s="41">
        <f>G241+I241+K241+M241+O241+Q241+S241+U241</f>
        <v>456560.64300000004</v>
      </c>
      <c r="F241" s="41">
        <f t="shared" ref="F241:L241" si="149">F247+F253+F259+F265</f>
        <v>154361.783</v>
      </c>
      <c r="G241" s="43">
        <f t="shared" si="149"/>
        <v>42355.022000000004</v>
      </c>
      <c r="H241" s="43">
        <f t="shared" si="149"/>
        <v>40599.963000000003</v>
      </c>
      <c r="I241" s="43">
        <f t="shared" si="149"/>
        <v>57705.620999999999</v>
      </c>
      <c r="J241" s="43">
        <f t="shared" si="149"/>
        <v>57705.579999999994</v>
      </c>
      <c r="K241" s="43">
        <f t="shared" si="149"/>
        <v>56000</v>
      </c>
      <c r="L241" s="43">
        <f t="shared" si="149"/>
        <v>56056.24</v>
      </c>
      <c r="M241" s="43">
        <f>M247+M253+M259+M265</f>
        <v>58500</v>
      </c>
      <c r="N241" s="45"/>
      <c r="O241" s="43">
        <f>O247+O253+O259+O265</f>
        <v>60500</v>
      </c>
      <c r="P241" s="45"/>
      <c r="Q241" s="43">
        <f>Q247+Q253+Q259+Q265</f>
        <v>60500</v>
      </c>
      <c r="R241" s="45"/>
      <c r="S241" s="43">
        <f>S247+S253+S259+S265</f>
        <v>60500</v>
      </c>
      <c r="T241" s="45"/>
      <c r="U241" s="43">
        <f>U247+U253+U259+U265</f>
        <v>60500</v>
      </c>
      <c r="V241" s="45"/>
    </row>
    <row r="242" spans="1:22" ht="23.25" customHeight="1" x14ac:dyDescent="0.3">
      <c r="A242" s="24"/>
      <c r="B242" s="101" t="s">
        <v>21</v>
      </c>
      <c r="C242" s="105"/>
      <c r="D242" s="23" t="s">
        <v>8</v>
      </c>
      <c r="E242" s="68">
        <f>E244+E245+E246+E247</f>
        <v>3403382.5300000003</v>
      </c>
      <c r="F242" s="68">
        <f>F244+F245+F246+F247</f>
        <v>1159886.3972799999</v>
      </c>
      <c r="G242" s="70">
        <f t="shared" ref="G242:V242" si="150">G244+G245+G246+G247</f>
        <v>385880.76</v>
      </c>
      <c r="H242" s="70">
        <f t="shared" si="150"/>
        <v>377738.94010999997</v>
      </c>
      <c r="I242" s="70">
        <f t="shared" si="150"/>
        <v>382897.90499999997</v>
      </c>
      <c r="J242" s="70">
        <f t="shared" si="150"/>
        <v>374172.52717000002</v>
      </c>
      <c r="K242" s="70">
        <f t="shared" si="150"/>
        <v>405438.53599999996</v>
      </c>
      <c r="L242" s="70">
        <f t="shared" si="150"/>
        <v>407974.93</v>
      </c>
      <c r="M242" s="70">
        <f t="shared" si="150"/>
        <v>430080.20199999999</v>
      </c>
      <c r="N242" s="70">
        <f t="shared" si="150"/>
        <v>0</v>
      </c>
      <c r="O242" s="70">
        <f t="shared" si="150"/>
        <v>438932.56</v>
      </c>
      <c r="P242" s="70">
        <f t="shared" si="150"/>
        <v>0</v>
      </c>
      <c r="Q242" s="70">
        <f t="shared" si="150"/>
        <v>453384.18900000001</v>
      </c>
      <c r="R242" s="70">
        <f t="shared" si="150"/>
        <v>0</v>
      </c>
      <c r="S242" s="70">
        <f t="shared" si="150"/>
        <v>453384.18900000001</v>
      </c>
      <c r="T242" s="70">
        <f t="shared" si="150"/>
        <v>0</v>
      </c>
      <c r="U242" s="70">
        <f t="shared" si="150"/>
        <v>453384.18900000001</v>
      </c>
      <c r="V242" s="70">
        <f t="shared" si="150"/>
        <v>0</v>
      </c>
    </row>
    <row r="243" spans="1:22" ht="23.25" x14ac:dyDescent="0.3">
      <c r="A243" s="24"/>
      <c r="B243" s="102"/>
      <c r="C243" s="105"/>
      <c r="D243" s="17" t="s">
        <v>5</v>
      </c>
      <c r="E243" s="41"/>
      <c r="F243" s="41"/>
      <c r="G243" s="47"/>
      <c r="H243" s="47"/>
      <c r="I243" s="45"/>
      <c r="J243" s="47"/>
      <c r="K243" s="45"/>
      <c r="L243" s="47"/>
      <c r="M243" s="45"/>
      <c r="N243" s="47"/>
      <c r="O243" s="45"/>
      <c r="P243" s="47"/>
      <c r="Q243" s="47"/>
      <c r="R243" s="47"/>
      <c r="S243" s="47"/>
      <c r="T243" s="47"/>
      <c r="U243" s="47"/>
      <c r="V243" s="47"/>
    </row>
    <row r="244" spans="1:22" ht="46.5" x14ac:dyDescent="0.3">
      <c r="A244" s="24"/>
      <c r="B244" s="102"/>
      <c r="C244" s="105"/>
      <c r="D244" s="18" t="s">
        <v>10</v>
      </c>
      <c r="E244" s="41">
        <f>G244+I244+K244+M244+O244+Q244+S244+U244</f>
        <v>880</v>
      </c>
      <c r="F244" s="41">
        <f>H244+J244+L244+N244+P244+R244+T244+V244</f>
        <v>880</v>
      </c>
      <c r="G244" s="43">
        <v>880</v>
      </c>
      <c r="H244" s="47">
        <v>880</v>
      </c>
      <c r="I244" s="42">
        <v>0</v>
      </c>
      <c r="J244" s="43">
        <v>0</v>
      </c>
      <c r="K244" s="42">
        <v>0</v>
      </c>
      <c r="L244" s="47">
        <v>0</v>
      </c>
      <c r="M244" s="42">
        <v>0</v>
      </c>
      <c r="N244" s="47"/>
      <c r="O244" s="42">
        <v>0</v>
      </c>
      <c r="P244" s="47"/>
      <c r="Q244" s="47">
        <v>0</v>
      </c>
      <c r="R244" s="47"/>
      <c r="S244" s="47">
        <v>0</v>
      </c>
      <c r="T244" s="47"/>
      <c r="U244" s="47">
        <v>0</v>
      </c>
      <c r="V244" s="47"/>
    </row>
    <row r="245" spans="1:22" ht="23.25" x14ac:dyDescent="0.3">
      <c r="A245" s="24"/>
      <c r="B245" s="102"/>
      <c r="C245" s="105"/>
      <c r="D245" s="19" t="s">
        <v>11</v>
      </c>
      <c r="E245" s="41">
        <f t="shared" ref="E245:E247" si="151">G245+I245+K245+M245+O245+Q245+S245+U245</f>
        <v>1764448.0920000002</v>
      </c>
      <c r="F245" s="41">
        <f t="shared" ref="F245:F247" si="152">H245+J245+L245+N245+P245+R245+T245+V245</f>
        <v>615238.24940999993</v>
      </c>
      <c r="G245" s="89">
        <v>214912.53200000001</v>
      </c>
      <c r="H245" s="43">
        <v>212095.53852999999</v>
      </c>
      <c r="I245" s="90">
        <v>194547.34099999999</v>
      </c>
      <c r="J245" s="43">
        <v>194547.34088</v>
      </c>
      <c r="K245" s="90">
        <v>208595.36799999999</v>
      </c>
      <c r="L245" s="47">
        <v>208595.37</v>
      </c>
      <c r="M245" s="90">
        <v>214451.99799999999</v>
      </c>
      <c r="N245" s="47"/>
      <c r="O245" s="90">
        <v>222959.946</v>
      </c>
      <c r="P245" s="47"/>
      <c r="Q245" s="89">
        <v>236326.96900000001</v>
      </c>
      <c r="R245" s="89"/>
      <c r="S245" s="89">
        <v>236326.96900000001</v>
      </c>
      <c r="T245" s="89"/>
      <c r="U245" s="89">
        <v>236326.96900000001</v>
      </c>
      <c r="V245" s="47"/>
    </row>
    <row r="246" spans="1:22" ht="23.25" x14ac:dyDescent="0.3">
      <c r="A246" s="24"/>
      <c r="B246" s="102"/>
      <c r="C246" s="105"/>
      <c r="D246" s="20" t="s">
        <v>12</v>
      </c>
      <c r="E246" s="41">
        <f>G246+I246+K246+M246+O246+Q246+S246+U246</f>
        <v>1266568.0119999999</v>
      </c>
      <c r="F246" s="41">
        <f t="shared" si="152"/>
        <v>412800.28386999998</v>
      </c>
      <c r="G246" s="43">
        <v>135790.00200000001</v>
      </c>
      <c r="H246" s="43">
        <v>132057.22758000001</v>
      </c>
      <c r="I246" s="42">
        <v>139162.364</v>
      </c>
      <c r="J246" s="43">
        <v>130436.80628999999</v>
      </c>
      <c r="K246" s="42">
        <v>150343.16800000001</v>
      </c>
      <c r="L246" s="47">
        <v>150306.25</v>
      </c>
      <c r="M246" s="42">
        <v>168128.204</v>
      </c>
      <c r="N246" s="47"/>
      <c r="O246" s="42">
        <v>167472.614</v>
      </c>
      <c r="P246" s="47"/>
      <c r="Q246" s="89">
        <v>168557.22</v>
      </c>
      <c r="R246" s="89"/>
      <c r="S246" s="89">
        <v>168557.22</v>
      </c>
      <c r="T246" s="89"/>
      <c r="U246" s="89">
        <v>168557.22</v>
      </c>
      <c r="V246" s="47"/>
    </row>
    <row r="247" spans="1:22" ht="46.5" x14ac:dyDescent="0.3">
      <c r="A247" s="24"/>
      <c r="B247" s="103"/>
      <c r="C247" s="105"/>
      <c r="D247" s="21" t="s">
        <v>13</v>
      </c>
      <c r="E247" s="41">
        <f t="shared" si="151"/>
        <v>371486.42599999998</v>
      </c>
      <c r="F247" s="41">
        <f t="shared" si="152"/>
        <v>130967.864</v>
      </c>
      <c r="G247" s="43">
        <v>34298.226000000002</v>
      </c>
      <c r="H247" s="43">
        <v>32706.173999999999</v>
      </c>
      <c r="I247" s="42">
        <v>49188.2</v>
      </c>
      <c r="J247" s="47">
        <v>49188.38</v>
      </c>
      <c r="K247" s="42">
        <v>46500</v>
      </c>
      <c r="L247" s="47">
        <v>49073.31</v>
      </c>
      <c r="M247" s="90">
        <v>47500</v>
      </c>
      <c r="N247" s="47"/>
      <c r="O247" s="90">
        <v>48500</v>
      </c>
      <c r="P247" s="47"/>
      <c r="Q247" s="47">
        <v>48500</v>
      </c>
      <c r="R247" s="47"/>
      <c r="S247" s="47">
        <v>48500</v>
      </c>
      <c r="T247" s="47"/>
      <c r="U247" s="47">
        <v>48500</v>
      </c>
      <c r="V247" s="47"/>
    </row>
    <row r="248" spans="1:22" ht="23.25" customHeight="1" x14ac:dyDescent="0.3">
      <c r="A248" s="24"/>
      <c r="B248" s="101" t="s">
        <v>22</v>
      </c>
      <c r="C248" s="105"/>
      <c r="D248" s="23" t="s">
        <v>8</v>
      </c>
      <c r="E248" s="68">
        <f t="shared" ref="E248:J248" si="153">E250+E251+E252+E253</f>
        <v>4024666.6330000004</v>
      </c>
      <c r="F248" s="68">
        <f t="shared" si="153"/>
        <v>1285448.23912</v>
      </c>
      <c r="G248" s="68">
        <f t="shared" si="153"/>
        <v>425773.59900000005</v>
      </c>
      <c r="H248" s="68">
        <f t="shared" si="153"/>
        <v>410904.78229</v>
      </c>
      <c r="I248" s="70">
        <f>I250+I251+I252+I253</f>
        <v>419946.74900000001</v>
      </c>
      <c r="J248" s="70">
        <f t="shared" si="153"/>
        <v>406803.61683000001</v>
      </c>
      <c r="K248" s="70">
        <f>K250+K251+K252+K253</f>
        <v>470500.65</v>
      </c>
      <c r="L248" s="70">
        <f>L250+L251+L252+L253</f>
        <v>467739.83999999997</v>
      </c>
      <c r="M248" s="70">
        <f>M250+M251+M252+M253</f>
        <v>512041.47100000002</v>
      </c>
      <c r="N248" s="68"/>
      <c r="O248" s="70">
        <f>O250+O251+O252+O253</f>
        <v>532602.05499999993</v>
      </c>
      <c r="P248" s="68"/>
      <c r="Q248" s="70">
        <f>Q250+Q251+Q252+Q253</f>
        <v>554600.70299999998</v>
      </c>
      <c r="R248" s="68"/>
      <c r="S248" s="70">
        <f>S250+S251+S252+S253</f>
        <v>554600.70299999998</v>
      </c>
      <c r="T248" s="68"/>
      <c r="U248" s="70">
        <f>U250+U251+U252+U253</f>
        <v>554600.70299999998</v>
      </c>
      <c r="V248" s="68"/>
    </row>
    <row r="249" spans="1:22" ht="23.25" x14ac:dyDescent="0.3">
      <c r="A249" s="24"/>
      <c r="B249" s="102"/>
      <c r="C249" s="105"/>
      <c r="D249" s="17" t="s">
        <v>5</v>
      </c>
      <c r="E249" s="41"/>
      <c r="F249" s="41"/>
      <c r="G249" s="47"/>
      <c r="H249" s="47"/>
      <c r="I249" s="45"/>
      <c r="J249" s="47"/>
      <c r="K249" s="45"/>
      <c r="L249" s="47"/>
      <c r="M249" s="45"/>
      <c r="N249" s="47"/>
      <c r="O249" s="45"/>
      <c r="P249" s="47"/>
      <c r="Q249" s="47"/>
      <c r="R249" s="47"/>
      <c r="S249" s="47"/>
      <c r="T249" s="47"/>
      <c r="U249" s="47"/>
      <c r="V249" s="47"/>
    </row>
    <row r="250" spans="1:22" ht="46.5" x14ac:dyDescent="0.3">
      <c r="A250" s="24"/>
      <c r="B250" s="102"/>
      <c r="C250" s="105"/>
      <c r="D250" s="18" t="s">
        <v>10</v>
      </c>
      <c r="E250" s="41">
        <f t="shared" ref="E250:F253" si="154">G250+I250+K250+M250+O250+Q250+S250+U250</f>
        <v>482283.23400000005</v>
      </c>
      <c r="F250" s="41">
        <f t="shared" si="154"/>
        <v>128416.92165</v>
      </c>
      <c r="G250" s="89">
        <v>22289.4</v>
      </c>
      <c r="H250" s="43">
        <v>20480.03601</v>
      </c>
      <c r="I250" s="90">
        <v>56771.847999999998</v>
      </c>
      <c r="J250" s="43">
        <v>54012.515639999998</v>
      </c>
      <c r="K250" s="90">
        <v>54298.548000000003</v>
      </c>
      <c r="L250" s="47">
        <v>53924.37</v>
      </c>
      <c r="M250" s="90">
        <v>64021.716</v>
      </c>
      <c r="N250" s="47"/>
      <c r="O250" s="90">
        <v>70797.566000000006</v>
      </c>
      <c r="P250" s="47"/>
      <c r="Q250" s="89">
        <v>71368.051999999996</v>
      </c>
      <c r="R250" s="89"/>
      <c r="S250" s="89">
        <v>71368.051999999996</v>
      </c>
      <c r="T250" s="89"/>
      <c r="U250" s="89">
        <v>71368.051999999996</v>
      </c>
      <c r="V250" s="89"/>
    </row>
    <row r="251" spans="1:22" ht="23.25" x14ac:dyDescent="0.3">
      <c r="A251" s="24"/>
      <c r="B251" s="102"/>
      <c r="C251" s="105"/>
      <c r="D251" s="19" t="s">
        <v>11</v>
      </c>
      <c r="E251" s="41">
        <f t="shared" si="154"/>
        <v>2700110.1210000003</v>
      </c>
      <c r="F251" s="41">
        <f t="shared" si="154"/>
        <v>891915.30380999995</v>
      </c>
      <c r="G251" s="89">
        <v>317249.022</v>
      </c>
      <c r="H251" s="47">
        <v>307409</v>
      </c>
      <c r="I251" s="89">
        <v>273653.68</v>
      </c>
      <c r="J251" s="43">
        <v>270157.31381000002</v>
      </c>
      <c r="K251" s="89">
        <v>314580.66200000001</v>
      </c>
      <c r="L251" s="47">
        <v>314348.99</v>
      </c>
      <c r="M251" s="89">
        <v>334331.73200000002</v>
      </c>
      <c r="N251" s="47"/>
      <c r="O251" s="89">
        <v>349638.87699999998</v>
      </c>
      <c r="P251" s="47"/>
      <c r="Q251" s="89">
        <v>370218.71600000001</v>
      </c>
      <c r="R251" s="89"/>
      <c r="S251" s="89">
        <v>370218.71600000001</v>
      </c>
      <c r="T251" s="89"/>
      <c r="U251" s="89">
        <v>370218.71600000001</v>
      </c>
      <c r="V251" s="47"/>
    </row>
    <row r="252" spans="1:22" ht="23.25" x14ac:dyDescent="0.3">
      <c r="A252" s="24"/>
      <c r="B252" s="102"/>
      <c r="C252" s="105"/>
      <c r="D252" s="20" t="s">
        <v>12</v>
      </c>
      <c r="E252" s="41">
        <f>G252+I252+K252+M252+O252+Q252+S252+U252</f>
        <v>780740.8330000001</v>
      </c>
      <c r="F252" s="41">
        <f t="shared" si="154"/>
        <v>247688.84966000001</v>
      </c>
      <c r="G252" s="43">
        <v>79978.286999999997</v>
      </c>
      <c r="H252" s="43">
        <v>76870.692280000003</v>
      </c>
      <c r="I252" s="42">
        <v>83245.665999999997</v>
      </c>
      <c r="J252" s="43">
        <v>76358.187380000003</v>
      </c>
      <c r="K252" s="42">
        <v>94621.440000000002</v>
      </c>
      <c r="L252" s="47">
        <v>94459.97</v>
      </c>
      <c r="M252" s="42">
        <v>105688.023</v>
      </c>
      <c r="N252" s="47"/>
      <c r="O252" s="42">
        <v>103665.61199999999</v>
      </c>
      <c r="P252" s="47"/>
      <c r="Q252" s="89">
        <v>104513.935</v>
      </c>
      <c r="R252" s="89"/>
      <c r="S252" s="89">
        <v>104513.935</v>
      </c>
      <c r="T252" s="89"/>
      <c r="U252" s="89">
        <v>104513.935</v>
      </c>
      <c r="V252" s="47"/>
    </row>
    <row r="253" spans="1:22" ht="46.5" x14ac:dyDescent="0.3">
      <c r="A253" s="24"/>
      <c r="B253" s="103"/>
      <c r="C253" s="105"/>
      <c r="D253" s="21" t="s">
        <v>13</v>
      </c>
      <c r="E253" s="41">
        <f>G253+I253+K253+M253+O253+Q253+S253+U253</f>
        <v>61532.445</v>
      </c>
      <c r="F253" s="41">
        <f t="shared" si="154"/>
        <v>17427.164000000001</v>
      </c>
      <c r="G253" s="89">
        <v>6256.89</v>
      </c>
      <c r="H253" s="43">
        <v>6145.0540000000001</v>
      </c>
      <c r="I253" s="90">
        <v>6275.5550000000003</v>
      </c>
      <c r="J253" s="47">
        <v>6275.6</v>
      </c>
      <c r="K253" s="42">
        <v>7000</v>
      </c>
      <c r="L253" s="43">
        <v>5006.51</v>
      </c>
      <c r="M253" s="42">
        <v>8000</v>
      </c>
      <c r="N253" s="47"/>
      <c r="O253" s="42">
        <v>8500</v>
      </c>
      <c r="P253" s="47"/>
      <c r="Q253" s="47">
        <v>8500</v>
      </c>
      <c r="R253" s="47"/>
      <c r="S253" s="47">
        <v>8500</v>
      </c>
      <c r="T253" s="47"/>
      <c r="U253" s="47">
        <v>8500</v>
      </c>
      <c r="V253" s="47"/>
    </row>
    <row r="254" spans="1:22" ht="23.25" customHeight="1" x14ac:dyDescent="0.3">
      <c r="A254" s="24"/>
      <c r="B254" s="101" t="s">
        <v>41</v>
      </c>
      <c r="C254" s="105"/>
      <c r="D254" s="23" t="s">
        <v>8</v>
      </c>
      <c r="E254" s="68">
        <f t="shared" ref="E254:L254" si="155">E256+E257+E258+E259</f>
        <v>559691.8139999999</v>
      </c>
      <c r="F254" s="68">
        <f t="shared" si="155"/>
        <v>198365.91918</v>
      </c>
      <c r="G254" s="68">
        <f t="shared" si="155"/>
        <v>66665.381999999998</v>
      </c>
      <c r="H254" s="68">
        <f t="shared" si="155"/>
        <v>64923.51021</v>
      </c>
      <c r="I254" s="70">
        <f t="shared" si="155"/>
        <v>66313.933999999994</v>
      </c>
      <c r="J254" s="70">
        <f t="shared" si="155"/>
        <v>64148.228969999996</v>
      </c>
      <c r="K254" s="70">
        <f t="shared" si="155"/>
        <v>70131.932000000001</v>
      </c>
      <c r="L254" s="70">
        <f t="shared" si="155"/>
        <v>69294.179999999993</v>
      </c>
      <c r="M254" s="70">
        <f>M256+M257+M258+M259</f>
        <v>80393.486000000004</v>
      </c>
      <c r="N254" s="68"/>
      <c r="O254" s="70">
        <f>O256+O257+O258+O259</f>
        <v>69080.672999999995</v>
      </c>
      <c r="P254" s="68"/>
      <c r="Q254" s="70">
        <f>Q256+Q257+Q258+Q259</f>
        <v>69035.468999999997</v>
      </c>
      <c r="R254" s="68"/>
      <c r="S254" s="68">
        <v>65357.94</v>
      </c>
      <c r="T254" s="68"/>
      <c r="U254" s="70">
        <f>U256+U257+U258+U259</f>
        <v>69035.468999999997</v>
      </c>
      <c r="V254" s="68"/>
    </row>
    <row r="255" spans="1:22" ht="23.25" x14ac:dyDescent="0.3">
      <c r="A255" s="24"/>
      <c r="B255" s="102"/>
      <c r="C255" s="105"/>
      <c r="D255" s="17" t="s">
        <v>5</v>
      </c>
      <c r="E255" s="41"/>
      <c r="F255" s="41"/>
      <c r="G255" s="47"/>
      <c r="H255" s="47"/>
      <c r="I255" s="45"/>
      <c r="J255" s="47"/>
      <c r="K255" s="45"/>
      <c r="L255" s="47"/>
      <c r="M255" s="45"/>
      <c r="N255" s="47"/>
      <c r="O255" s="45"/>
      <c r="P255" s="47"/>
      <c r="Q255" s="47"/>
      <c r="R255" s="47"/>
      <c r="S255" s="47"/>
      <c r="T255" s="47"/>
      <c r="U255" s="47"/>
      <c r="V255" s="47"/>
    </row>
    <row r="256" spans="1:22" ht="46.5" x14ac:dyDescent="0.3">
      <c r="A256" s="24"/>
      <c r="B256" s="102"/>
      <c r="C256" s="105"/>
      <c r="D256" s="18" t="s">
        <v>10</v>
      </c>
      <c r="E256" s="41">
        <f>G256+I256+K256+M256+O256+Q256+S256+U256</f>
        <v>3276.0349999999999</v>
      </c>
      <c r="F256" s="41">
        <f>H256+J256+L256+N256+P256+R256+T256+V256</f>
        <v>3265.4488900000001</v>
      </c>
      <c r="G256" s="43">
        <v>3276.0349999999999</v>
      </c>
      <c r="H256" s="43">
        <v>3265.4488900000001</v>
      </c>
      <c r="I256" s="45">
        <v>0</v>
      </c>
      <c r="J256" s="47">
        <v>0</v>
      </c>
      <c r="K256" s="45">
        <v>0</v>
      </c>
      <c r="L256" s="47">
        <v>0</v>
      </c>
      <c r="M256" s="45">
        <v>0</v>
      </c>
      <c r="N256" s="47"/>
      <c r="O256" s="45">
        <v>0</v>
      </c>
      <c r="P256" s="47"/>
      <c r="Q256" s="47">
        <v>0</v>
      </c>
      <c r="R256" s="47"/>
      <c r="S256" s="47">
        <v>0</v>
      </c>
      <c r="T256" s="47"/>
      <c r="U256" s="47">
        <v>0</v>
      </c>
      <c r="V256" s="47"/>
    </row>
    <row r="257" spans="1:22" ht="23.25" x14ac:dyDescent="0.3">
      <c r="A257" s="24"/>
      <c r="B257" s="102"/>
      <c r="C257" s="105"/>
      <c r="D257" s="19" t="s">
        <v>11</v>
      </c>
      <c r="E257" s="41">
        <f t="shared" ref="E257:E259" si="156">G257+I257+K257+M257+O257+Q257+S257+U257</f>
        <v>37246.381999999998</v>
      </c>
      <c r="F257" s="41">
        <f t="shared" ref="F257:F259" si="157">H257+J257+L257+N257+P257+R257+T257+V257</f>
        <v>13495.83418</v>
      </c>
      <c r="G257" s="43">
        <v>1591.779</v>
      </c>
      <c r="H257" s="43">
        <v>1082.4687799999999</v>
      </c>
      <c r="I257" s="43">
        <v>6013.4790000000003</v>
      </c>
      <c r="J257" s="43">
        <v>5641.5353999999998</v>
      </c>
      <c r="K257" s="43">
        <v>6771.83</v>
      </c>
      <c r="L257" s="43">
        <v>6771.83</v>
      </c>
      <c r="M257" s="43">
        <v>9065.1910000000007</v>
      </c>
      <c r="N257" s="47"/>
      <c r="O257" s="43">
        <v>3451.0250000000001</v>
      </c>
      <c r="P257" s="47"/>
      <c r="Q257" s="89">
        <v>3451.0259999999998</v>
      </c>
      <c r="R257" s="89"/>
      <c r="S257" s="89">
        <v>3451.0259999999998</v>
      </c>
      <c r="T257" s="89"/>
      <c r="U257" s="89">
        <v>3451.0259999999998</v>
      </c>
      <c r="V257" s="47"/>
    </row>
    <row r="258" spans="1:22" ht="23.25" x14ac:dyDescent="0.3">
      <c r="A258" s="24"/>
      <c r="B258" s="102"/>
      <c r="C258" s="105"/>
      <c r="D258" s="20" t="s">
        <v>12</v>
      </c>
      <c r="E258" s="41">
        <f>G258+I258+K258+M258+O258+Q258+S258+U258</f>
        <v>495627.62499999988</v>
      </c>
      <c r="F258" s="41">
        <f t="shared" si="157"/>
        <v>175637.88110999999</v>
      </c>
      <c r="G258" s="43">
        <v>59997.661999999997</v>
      </c>
      <c r="H258" s="43">
        <v>58826.857539999997</v>
      </c>
      <c r="I258" s="42">
        <v>58058.589</v>
      </c>
      <c r="J258" s="43">
        <v>56265.093569999997</v>
      </c>
      <c r="K258" s="42">
        <v>60860.101999999999</v>
      </c>
      <c r="L258" s="47">
        <v>60545.93</v>
      </c>
      <c r="M258" s="42">
        <v>68328.294999999998</v>
      </c>
      <c r="N258" s="47"/>
      <c r="O258" s="42">
        <v>62129.648000000001</v>
      </c>
      <c r="P258" s="47"/>
      <c r="Q258" s="89">
        <v>62084.442999999999</v>
      </c>
      <c r="R258" s="47"/>
      <c r="S258" s="89">
        <v>62084.442999999999</v>
      </c>
      <c r="T258" s="47"/>
      <c r="U258" s="89">
        <v>62084.442999999999</v>
      </c>
      <c r="V258" s="96"/>
    </row>
    <row r="259" spans="1:22" ht="46.5" x14ac:dyDescent="0.3">
      <c r="A259" s="24"/>
      <c r="B259" s="103"/>
      <c r="C259" s="105"/>
      <c r="D259" s="21" t="s">
        <v>13</v>
      </c>
      <c r="E259" s="41">
        <f t="shared" si="156"/>
        <v>23541.772000000001</v>
      </c>
      <c r="F259" s="41">
        <f t="shared" si="157"/>
        <v>5966.7550000000001</v>
      </c>
      <c r="G259" s="43">
        <v>1799.9059999999999</v>
      </c>
      <c r="H259" s="43">
        <v>1748.7349999999999</v>
      </c>
      <c r="I259" s="42">
        <v>2241.866</v>
      </c>
      <c r="J259" s="47">
        <v>2241.6</v>
      </c>
      <c r="K259" s="45">
        <v>2500</v>
      </c>
      <c r="L259" s="47">
        <v>1976.42</v>
      </c>
      <c r="M259" s="45">
        <v>3000</v>
      </c>
      <c r="N259" s="47"/>
      <c r="O259" s="45">
        <v>3500</v>
      </c>
      <c r="P259" s="47"/>
      <c r="Q259" s="47">
        <v>3500</v>
      </c>
      <c r="R259" s="47"/>
      <c r="S259" s="47">
        <v>3500</v>
      </c>
      <c r="T259" s="47"/>
      <c r="U259" s="47">
        <v>3500</v>
      </c>
      <c r="V259" s="47"/>
    </row>
    <row r="260" spans="1:22" ht="23.25" customHeight="1" x14ac:dyDescent="0.3">
      <c r="A260" s="24"/>
      <c r="B260" s="101" t="s">
        <v>20</v>
      </c>
      <c r="C260" s="105"/>
      <c r="D260" s="23" t="s">
        <v>8</v>
      </c>
      <c r="E260" s="68">
        <f>E262+E263+E264+E265</f>
        <v>395034.516</v>
      </c>
      <c r="F260" s="68">
        <f>F262+F263+F264+F265</f>
        <v>136138.10285</v>
      </c>
      <c r="G260" s="68">
        <f t="shared" ref="G260:V260" si="158">G262+G263+G264+G265</f>
        <v>41511.566000000006</v>
      </c>
      <c r="H260" s="68">
        <f t="shared" si="158"/>
        <v>41081.359530000002</v>
      </c>
      <c r="I260" s="70">
        <f t="shared" si="158"/>
        <v>45745.559000000001</v>
      </c>
      <c r="J260" s="70">
        <f t="shared" si="158"/>
        <v>45417.603320000002</v>
      </c>
      <c r="K260" s="70">
        <f t="shared" si="158"/>
        <v>49813.578000000001</v>
      </c>
      <c r="L260" s="70">
        <f t="shared" si="158"/>
        <v>49639.14</v>
      </c>
      <c r="M260" s="70">
        <f t="shared" si="158"/>
        <v>54309.671000000002</v>
      </c>
      <c r="N260" s="70">
        <f t="shared" si="158"/>
        <v>0</v>
      </c>
      <c r="O260" s="70">
        <f t="shared" si="158"/>
        <v>50901.764999999999</v>
      </c>
      <c r="P260" s="70">
        <f t="shared" si="158"/>
        <v>0</v>
      </c>
      <c r="Q260" s="70">
        <f t="shared" si="158"/>
        <v>50917.459000000003</v>
      </c>
      <c r="R260" s="70">
        <f t="shared" si="158"/>
        <v>0</v>
      </c>
      <c r="S260" s="70">
        <f t="shared" si="158"/>
        <v>50917.459000000003</v>
      </c>
      <c r="T260" s="70">
        <f t="shared" si="158"/>
        <v>0</v>
      </c>
      <c r="U260" s="70">
        <f t="shared" si="158"/>
        <v>50917.459000000003</v>
      </c>
      <c r="V260" s="70">
        <f t="shared" si="158"/>
        <v>0</v>
      </c>
    </row>
    <row r="261" spans="1:22" ht="23.25" x14ac:dyDescent="0.3">
      <c r="A261" s="24"/>
      <c r="B261" s="102"/>
      <c r="C261" s="105"/>
      <c r="D261" s="17" t="s">
        <v>5</v>
      </c>
      <c r="E261" s="41"/>
      <c r="F261" s="41"/>
      <c r="G261" s="47"/>
      <c r="H261" s="47"/>
      <c r="I261" s="45"/>
      <c r="J261" s="47"/>
      <c r="K261" s="45"/>
      <c r="L261" s="47"/>
      <c r="M261" s="45"/>
      <c r="N261" s="47"/>
      <c r="O261" s="45"/>
      <c r="P261" s="47"/>
      <c r="Q261" s="47"/>
      <c r="R261" s="47"/>
      <c r="S261" s="47"/>
      <c r="T261" s="47"/>
      <c r="U261" s="47"/>
      <c r="V261" s="47"/>
    </row>
    <row r="262" spans="1:22" ht="46.5" x14ac:dyDescent="0.3">
      <c r="A262" s="24"/>
      <c r="B262" s="102"/>
      <c r="C262" s="105"/>
      <c r="D262" s="18" t="s">
        <v>10</v>
      </c>
      <c r="E262" s="41">
        <f>G262+I262+K262+M262+O262+Q262+S262+U262</f>
        <v>0</v>
      </c>
      <c r="F262" s="41">
        <f>H262+J262+L262+N262+P262+R262+T262+V262</f>
        <v>0</v>
      </c>
      <c r="G262" s="89">
        <v>0</v>
      </c>
      <c r="H262" s="47">
        <v>0</v>
      </c>
      <c r="I262" s="45">
        <v>0</v>
      </c>
      <c r="J262" s="47">
        <v>0</v>
      </c>
      <c r="K262" s="45">
        <v>0</v>
      </c>
      <c r="L262" s="47">
        <v>0</v>
      </c>
      <c r="M262" s="45">
        <v>0</v>
      </c>
      <c r="N262" s="47"/>
      <c r="O262" s="45">
        <v>0</v>
      </c>
      <c r="P262" s="47"/>
      <c r="Q262" s="47">
        <v>0</v>
      </c>
      <c r="R262" s="47"/>
      <c r="S262" s="47">
        <v>0</v>
      </c>
      <c r="T262" s="47"/>
      <c r="U262" s="47">
        <v>0</v>
      </c>
      <c r="V262" s="47"/>
    </row>
    <row r="263" spans="1:22" ht="23.25" x14ac:dyDescent="0.3">
      <c r="A263" s="24"/>
      <c r="B263" s="102"/>
      <c r="C263" s="105"/>
      <c r="D263" s="19" t="s">
        <v>11</v>
      </c>
      <c r="E263" s="41">
        <f t="shared" ref="E263:E265" si="159">G263+I263+K263+M263+O263+Q263+S263+U263</f>
        <v>44196.542999999998</v>
      </c>
      <c r="F263" s="41">
        <f t="shared" ref="F263:F265" si="160">H263+J263+L263+N263+P263+R263+T263+V263</f>
        <v>21151.18389</v>
      </c>
      <c r="G263" s="43">
        <v>5448.1030000000001</v>
      </c>
      <c r="H263" s="43">
        <v>5242.7438899999997</v>
      </c>
      <c r="I263" s="42">
        <v>7415</v>
      </c>
      <c r="J263" s="47">
        <v>7415</v>
      </c>
      <c r="K263" s="42">
        <v>8493.44</v>
      </c>
      <c r="L263" s="47">
        <v>8493.44</v>
      </c>
      <c r="M263" s="42">
        <v>6300</v>
      </c>
      <c r="N263" s="47"/>
      <c r="O263" s="42">
        <v>4135</v>
      </c>
      <c r="P263" s="47"/>
      <c r="Q263" s="47">
        <v>4135</v>
      </c>
      <c r="R263" s="47"/>
      <c r="S263" s="47">
        <v>4135</v>
      </c>
      <c r="T263" s="47"/>
      <c r="U263" s="47">
        <v>4135</v>
      </c>
      <c r="V263" s="47"/>
    </row>
    <row r="264" spans="1:22" ht="23.25" x14ac:dyDescent="0.3">
      <c r="A264" s="24"/>
      <c r="B264" s="102"/>
      <c r="C264" s="105"/>
      <c r="D264" s="20" t="s">
        <v>12</v>
      </c>
      <c r="E264" s="41">
        <f>G264+I264+K264+M264+O264+Q264+S264+U264</f>
        <v>350837.973</v>
      </c>
      <c r="F264" s="41">
        <f t="shared" si="160"/>
        <v>114986.91896</v>
      </c>
      <c r="G264" s="43">
        <v>36063.463000000003</v>
      </c>
      <c r="H264" s="43">
        <v>35838.615640000004</v>
      </c>
      <c r="I264" s="42">
        <v>38330.559000000001</v>
      </c>
      <c r="J264" s="43">
        <v>38002.603320000002</v>
      </c>
      <c r="K264" s="42">
        <v>41320.137999999999</v>
      </c>
      <c r="L264" s="43">
        <v>41145.699999999997</v>
      </c>
      <c r="M264" s="42">
        <v>48009.671000000002</v>
      </c>
      <c r="N264" s="43"/>
      <c r="O264" s="42">
        <v>46766.764999999999</v>
      </c>
      <c r="P264" s="43"/>
      <c r="Q264" s="43">
        <v>46782.459000000003</v>
      </c>
      <c r="R264" s="43"/>
      <c r="S264" s="43">
        <v>46782.459000000003</v>
      </c>
      <c r="T264" s="43"/>
      <c r="U264" s="43">
        <v>46782.459000000003</v>
      </c>
      <c r="V264" s="43"/>
    </row>
    <row r="265" spans="1:22" ht="46.5" x14ac:dyDescent="0.3">
      <c r="A265" s="24"/>
      <c r="B265" s="103"/>
      <c r="C265" s="106"/>
      <c r="D265" s="21" t="s">
        <v>13</v>
      </c>
      <c r="E265" s="41">
        <f t="shared" si="159"/>
        <v>0</v>
      </c>
      <c r="F265" s="41">
        <f t="shared" si="160"/>
        <v>0</v>
      </c>
      <c r="G265" s="43">
        <v>0</v>
      </c>
      <c r="H265" s="43">
        <v>0</v>
      </c>
      <c r="I265" s="90">
        <v>0</v>
      </c>
      <c r="J265" s="43">
        <v>0</v>
      </c>
      <c r="K265" s="90">
        <v>0</v>
      </c>
      <c r="L265" s="43">
        <v>0</v>
      </c>
      <c r="M265" s="90">
        <v>0</v>
      </c>
      <c r="N265" s="43"/>
      <c r="O265" s="90">
        <v>0</v>
      </c>
      <c r="P265" s="43"/>
      <c r="Q265" s="43"/>
      <c r="R265" s="43"/>
      <c r="S265" s="43"/>
      <c r="T265" s="43"/>
      <c r="U265" s="43"/>
      <c r="V265" s="43"/>
    </row>
    <row r="266" spans="1:22" ht="34.5" customHeight="1" x14ac:dyDescent="0.3">
      <c r="A266" s="25" t="s">
        <v>59</v>
      </c>
      <c r="B266" s="101" t="s">
        <v>107</v>
      </c>
      <c r="C266" s="104" t="s">
        <v>78</v>
      </c>
      <c r="D266" s="23" t="s">
        <v>8</v>
      </c>
      <c r="E266" s="41">
        <f>G266+I266+K266+M266+O266+Q266+S266+U266</f>
        <v>645456.68912000011</v>
      </c>
      <c r="F266" s="41">
        <f>F268+F269+F270+F271</f>
        <v>481991.61388000002</v>
      </c>
      <c r="G266" s="41">
        <f t="shared" ref="G266:V266" si="161">G268+G269+G270+G271</f>
        <v>211062.62725000002</v>
      </c>
      <c r="H266" s="41">
        <f t="shared" si="161"/>
        <v>210712.88538000002</v>
      </c>
      <c r="I266" s="41">
        <f t="shared" si="161"/>
        <v>199855.60029999999</v>
      </c>
      <c r="J266" s="41">
        <f t="shared" si="161"/>
        <v>196653.87850000002</v>
      </c>
      <c r="K266" s="41">
        <f t="shared" si="161"/>
        <v>74664.579260000013</v>
      </c>
      <c r="L266" s="41">
        <f t="shared" si="161"/>
        <v>74624.850000000006</v>
      </c>
      <c r="M266" s="41">
        <f t="shared" si="161"/>
        <v>36194.598230000003</v>
      </c>
      <c r="N266" s="41">
        <f t="shared" si="161"/>
        <v>0</v>
      </c>
      <c r="O266" s="41">
        <f t="shared" si="161"/>
        <v>31852.690399999999</v>
      </c>
      <c r="P266" s="41">
        <f t="shared" si="161"/>
        <v>0</v>
      </c>
      <c r="Q266" s="41">
        <f t="shared" si="161"/>
        <v>30608.864560000002</v>
      </c>
      <c r="R266" s="41">
        <f t="shared" si="161"/>
        <v>0</v>
      </c>
      <c r="S266" s="41">
        <f t="shared" si="161"/>
        <v>30608.864560000002</v>
      </c>
      <c r="T266" s="41">
        <f t="shared" si="161"/>
        <v>0</v>
      </c>
      <c r="U266" s="41">
        <f t="shared" si="161"/>
        <v>30608.864560000002</v>
      </c>
      <c r="V266" s="41">
        <f t="shared" si="161"/>
        <v>0</v>
      </c>
    </row>
    <row r="267" spans="1:22" ht="27.75" customHeight="1" x14ac:dyDescent="0.3">
      <c r="A267" s="24"/>
      <c r="B267" s="102"/>
      <c r="C267" s="105"/>
      <c r="D267" s="17" t="s">
        <v>5</v>
      </c>
      <c r="E267" s="41"/>
      <c r="F267" s="41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</row>
    <row r="268" spans="1:22" ht="41.25" customHeight="1" x14ac:dyDescent="0.3">
      <c r="A268" s="24"/>
      <c r="B268" s="102"/>
      <c r="C268" s="105"/>
      <c r="D268" s="18" t="s">
        <v>10</v>
      </c>
      <c r="E268" s="41">
        <f t="shared" ref="E268:F271" si="162">G268+I268+K268+M268+O268+Q268+S268+U268</f>
        <v>450541.68846000009</v>
      </c>
      <c r="F268" s="41">
        <f t="shared" si="162"/>
        <v>362631.51141000004</v>
      </c>
      <c r="G268" s="43">
        <f t="shared" ref="G268:V268" si="163">G274+G280+G286+G292+G298+G304</f>
        <v>166031.81615000003</v>
      </c>
      <c r="H268" s="43">
        <f t="shared" si="163"/>
        <v>165913.07958000002</v>
      </c>
      <c r="I268" s="43">
        <f t="shared" si="163"/>
        <v>173546.12732</v>
      </c>
      <c r="J268" s="43">
        <f t="shared" si="163"/>
        <v>170717.01183000003</v>
      </c>
      <c r="K268" s="43">
        <f t="shared" si="163"/>
        <v>26001.413919999999</v>
      </c>
      <c r="L268" s="43">
        <f t="shared" si="163"/>
        <v>26001.420000000002</v>
      </c>
      <c r="M268" s="43">
        <f t="shared" si="163"/>
        <v>19775.67366</v>
      </c>
      <c r="N268" s="43">
        <f t="shared" si="163"/>
        <v>0</v>
      </c>
      <c r="O268" s="43">
        <f t="shared" si="163"/>
        <v>16809.74251</v>
      </c>
      <c r="P268" s="43">
        <f t="shared" si="163"/>
        <v>0</v>
      </c>
      <c r="Q268" s="43">
        <f t="shared" si="163"/>
        <v>16125.638299999999</v>
      </c>
      <c r="R268" s="43">
        <f t="shared" si="163"/>
        <v>0</v>
      </c>
      <c r="S268" s="43">
        <f t="shared" si="163"/>
        <v>16125.638299999999</v>
      </c>
      <c r="T268" s="43">
        <f t="shared" si="163"/>
        <v>0</v>
      </c>
      <c r="U268" s="43">
        <f t="shared" si="163"/>
        <v>16125.638299999999</v>
      </c>
      <c r="V268" s="43">
        <f t="shared" si="163"/>
        <v>0</v>
      </c>
    </row>
    <row r="269" spans="1:22" ht="25.5" customHeight="1" x14ac:dyDescent="0.3">
      <c r="A269" s="24"/>
      <c r="B269" s="102"/>
      <c r="C269" s="105"/>
      <c r="D269" s="19" t="s">
        <v>11</v>
      </c>
      <c r="E269" s="41">
        <f t="shared" si="162"/>
        <v>170890.91329999999</v>
      </c>
      <c r="F269" s="41">
        <f t="shared" si="162"/>
        <v>104739.52593999999</v>
      </c>
      <c r="G269" s="43">
        <f t="shared" ref="G269:V269" si="164">G275+G281+G287+G293+G299+G305</f>
        <v>39815.646379999998</v>
      </c>
      <c r="H269" s="43">
        <f t="shared" si="164"/>
        <v>39668.207949999996</v>
      </c>
      <c r="I269" s="43">
        <f t="shared" si="164"/>
        <v>21236.572079999998</v>
      </c>
      <c r="J269" s="43">
        <f t="shared" si="164"/>
        <v>20864.027990000002</v>
      </c>
      <c r="K269" s="43">
        <f t="shared" si="164"/>
        <v>44214.714800000002</v>
      </c>
      <c r="L269" s="43">
        <f t="shared" si="164"/>
        <v>44207.29</v>
      </c>
      <c r="M269" s="43">
        <f t="shared" si="164"/>
        <v>14568.924569999999</v>
      </c>
      <c r="N269" s="43">
        <f t="shared" si="164"/>
        <v>0</v>
      </c>
      <c r="O269" s="43">
        <f t="shared" si="164"/>
        <v>13183.55509</v>
      </c>
      <c r="P269" s="43">
        <f t="shared" si="164"/>
        <v>0</v>
      </c>
      <c r="Q269" s="43">
        <f t="shared" si="164"/>
        <v>12623.83346</v>
      </c>
      <c r="R269" s="43">
        <f t="shared" si="164"/>
        <v>0</v>
      </c>
      <c r="S269" s="43">
        <f t="shared" si="164"/>
        <v>12623.83346</v>
      </c>
      <c r="T269" s="43">
        <f t="shared" si="164"/>
        <v>0</v>
      </c>
      <c r="U269" s="43">
        <f t="shared" si="164"/>
        <v>12623.83346</v>
      </c>
      <c r="V269" s="43">
        <f t="shared" si="164"/>
        <v>0</v>
      </c>
    </row>
    <row r="270" spans="1:22" ht="30" customHeight="1" x14ac:dyDescent="0.3">
      <c r="A270" s="24"/>
      <c r="B270" s="102"/>
      <c r="C270" s="105"/>
      <c r="D270" s="20" t="s">
        <v>12</v>
      </c>
      <c r="E270" s="41">
        <f>G270+I270+K270+M270+O270+Q270+S270+U270</f>
        <v>24024.087360000005</v>
      </c>
      <c r="F270" s="41">
        <f t="shared" si="162"/>
        <v>14620.57653</v>
      </c>
      <c r="G270" s="43">
        <f t="shared" ref="G270:V270" si="165">G276+G282+G288+G294+G300+G306</f>
        <v>5215.1647200000007</v>
      </c>
      <c r="H270" s="43">
        <f t="shared" si="165"/>
        <v>5131.597850000001</v>
      </c>
      <c r="I270" s="43">
        <f t="shared" si="165"/>
        <v>5072.9008999999996</v>
      </c>
      <c r="J270" s="43">
        <f t="shared" si="165"/>
        <v>5072.8386799999998</v>
      </c>
      <c r="K270" s="43">
        <f t="shared" si="165"/>
        <v>4448.4505399999989</v>
      </c>
      <c r="L270" s="43">
        <f t="shared" si="165"/>
        <v>4416.1399999999994</v>
      </c>
      <c r="M270" s="43">
        <f t="shared" si="165"/>
        <v>1850</v>
      </c>
      <c r="N270" s="43">
        <f t="shared" si="165"/>
        <v>0</v>
      </c>
      <c r="O270" s="43">
        <f t="shared" si="165"/>
        <v>1859.3928000000001</v>
      </c>
      <c r="P270" s="43">
        <f t="shared" si="165"/>
        <v>0</v>
      </c>
      <c r="Q270" s="43">
        <f t="shared" si="165"/>
        <v>1859.3928000000001</v>
      </c>
      <c r="R270" s="43">
        <f t="shared" si="165"/>
        <v>0</v>
      </c>
      <c r="S270" s="43">
        <f t="shared" si="165"/>
        <v>1859.3928000000001</v>
      </c>
      <c r="T270" s="43">
        <f t="shared" si="165"/>
        <v>0</v>
      </c>
      <c r="U270" s="43">
        <f t="shared" si="165"/>
        <v>1859.3928000000001</v>
      </c>
      <c r="V270" s="43">
        <f t="shared" si="165"/>
        <v>0</v>
      </c>
    </row>
    <row r="271" spans="1:22" ht="132" customHeight="1" x14ac:dyDescent="0.3">
      <c r="A271" s="22"/>
      <c r="B271" s="102"/>
      <c r="C271" s="105"/>
      <c r="D271" s="21" t="s">
        <v>13</v>
      </c>
      <c r="E271" s="41">
        <f>G271+I271+K271+M271+O271+Q271+S271+U271</f>
        <v>0</v>
      </c>
      <c r="F271" s="41">
        <f t="shared" si="162"/>
        <v>0</v>
      </c>
      <c r="G271" s="43">
        <f t="shared" ref="G271" si="166">G277+G283+G289+G295+G301+G307</f>
        <v>0</v>
      </c>
      <c r="H271" s="43">
        <f t="shared" ref="H271:L271" si="167">H277+H283+H289+H295+H301+H307</f>
        <v>0</v>
      </c>
      <c r="I271" s="43">
        <f t="shared" si="167"/>
        <v>0</v>
      </c>
      <c r="J271" s="43">
        <f t="shared" si="167"/>
        <v>0</v>
      </c>
      <c r="K271" s="43">
        <f t="shared" si="167"/>
        <v>0</v>
      </c>
      <c r="L271" s="43">
        <f t="shared" si="167"/>
        <v>0</v>
      </c>
      <c r="M271" s="43">
        <f>M277+M283+M289+M295+M301+M307</f>
        <v>0</v>
      </c>
      <c r="N271" s="43">
        <f>N277+N283+N289+N295+N301+N307</f>
        <v>0</v>
      </c>
      <c r="O271" s="43">
        <f>O277+O283+O289+O295+O301+O307</f>
        <v>0</v>
      </c>
      <c r="P271" s="43">
        <f>P277+P283+P289+P295+P301+P307</f>
        <v>0</v>
      </c>
      <c r="Q271" s="43">
        <f t="shared" ref="Q271:V271" si="168">Q277+Q283+Q289+Q295+Q301+Q307</f>
        <v>0</v>
      </c>
      <c r="R271" s="43">
        <f t="shared" si="168"/>
        <v>0</v>
      </c>
      <c r="S271" s="43">
        <f t="shared" si="168"/>
        <v>0</v>
      </c>
      <c r="T271" s="43">
        <f t="shared" si="168"/>
        <v>0</v>
      </c>
      <c r="U271" s="43">
        <f t="shared" si="168"/>
        <v>0</v>
      </c>
      <c r="V271" s="43">
        <f t="shared" si="168"/>
        <v>0</v>
      </c>
    </row>
    <row r="272" spans="1:22" ht="30.75" customHeight="1" x14ac:dyDescent="0.3">
      <c r="A272" s="24"/>
      <c r="B272" s="101" t="s">
        <v>108</v>
      </c>
      <c r="C272" s="105"/>
      <c r="D272" s="23" t="s">
        <v>8</v>
      </c>
      <c r="E272" s="68">
        <f>E274+E275+E276+E277</f>
        <v>15238.09037</v>
      </c>
      <c r="F272" s="68">
        <f>F274+F275+F276+F277</f>
        <v>9187.9952200000007</v>
      </c>
      <c r="G272" s="68">
        <f t="shared" ref="G272:V272" si="169">G274+G275+G276+G277</f>
        <v>3229.8481700000002</v>
      </c>
      <c r="H272" s="68">
        <f t="shared" si="169"/>
        <v>3212.1265400000002</v>
      </c>
      <c r="I272" s="68">
        <f t="shared" si="169"/>
        <v>2958.14</v>
      </c>
      <c r="J272" s="68">
        <f t="shared" si="169"/>
        <v>2958.0786800000001</v>
      </c>
      <c r="K272" s="68">
        <f t="shared" si="169"/>
        <v>3050.1021999999998</v>
      </c>
      <c r="L272" s="68">
        <f t="shared" si="169"/>
        <v>3017.79</v>
      </c>
      <c r="M272" s="68">
        <f t="shared" si="169"/>
        <v>1200</v>
      </c>
      <c r="N272" s="68">
        <f t="shared" si="169"/>
        <v>0</v>
      </c>
      <c r="O272" s="68">
        <f t="shared" si="169"/>
        <v>1200</v>
      </c>
      <c r="P272" s="68">
        <f t="shared" si="169"/>
        <v>0</v>
      </c>
      <c r="Q272" s="68">
        <f t="shared" si="169"/>
        <v>1200</v>
      </c>
      <c r="R272" s="68">
        <f t="shared" si="169"/>
        <v>0</v>
      </c>
      <c r="S272" s="68">
        <f t="shared" si="169"/>
        <v>1200</v>
      </c>
      <c r="T272" s="68">
        <f t="shared" si="169"/>
        <v>0</v>
      </c>
      <c r="U272" s="68">
        <f t="shared" si="169"/>
        <v>1200</v>
      </c>
      <c r="V272" s="68">
        <f t="shared" si="169"/>
        <v>0</v>
      </c>
    </row>
    <row r="273" spans="1:22" ht="29.25" customHeight="1" x14ac:dyDescent="0.3">
      <c r="A273" s="24"/>
      <c r="B273" s="102"/>
      <c r="C273" s="105"/>
      <c r="D273" s="17" t="s">
        <v>5</v>
      </c>
      <c r="E273" s="41"/>
      <c r="F273" s="41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</row>
    <row r="274" spans="1:22" ht="43.5" customHeight="1" x14ac:dyDescent="0.3">
      <c r="A274" s="24"/>
      <c r="B274" s="102"/>
      <c r="C274" s="105"/>
      <c r="D274" s="18" t="s">
        <v>10</v>
      </c>
      <c r="E274" s="41">
        <f>G274+I274+K274+M274+O274+Q274+S274+U274</f>
        <v>0</v>
      </c>
      <c r="F274" s="41">
        <f>H274+J274+L274+N274+P274+R274+T274+V274</f>
        <v>0</v>
      </c>
      <c r="G274" s="48">
        <v>0</v>
      </c>
      <c r="H274" s="57">
        <v>0</v>
      </c>
      <c r="I274" s="49">
        <v>0</v>
      </c>
      <c r="J274" s="57">
        <v>0</v>
      </c>
      <c r="K274" s="49">
        <v>0</v>
      </c>
      <c r="L274" s="57">
        <v>0</v>
      </c>
      <c r="M274" s="49">
        <v>0</v>
      </c>
      <c r="N274" s="47"/>
      <c r="O274" s="45">
        <v>0</v>
      </c>
      <c r="P274" s="47"/>
      <c r="Q274" s="47">
        <v>0</v>
      </c>
      <c r="R274" s="47"/>
      <c r="S274" s="47">
        <v>0</v>
      </c>
      <c r="T274" s="47"/>
      <c r="U274" s="47">
        <v>0</v>
      </c>
      <c r="V274" s="47"/>
    </row>
    <row r="275" spans="1:22" ht="26.25" customHeight="1" x14ac:dyDescent="0.3">
      <c r="A275" s="24"/>
      <c r="B275" s="102"/>
      <c r="C275" s="105"/>
      <c r="D275" s="19" t="s">
        <v>11</v>
      </c>
      <c r="E275" s="41">
        <f t="shared" ref="E275:E277" si="170">G275+I275+K275+M275+O275+Q275+S275+U275</f>
        <v>0</v>
      </c>
      <c r="F275" s="41">
        <f t="shared" ref="F275:F277" si="171">H275+J275+L275+N275+P275+R275+T275+V275</f>
        <v>0</v>
      </c>
      <c r="G275" s="48">
        <v>0</v>
      </c>
      <c r="H275" s="57">
        <v>0</v>
      </c>
      <c r="I275" s="49">
        <v>0</v>
      </c>
      <c r="J275" s="57">
        <v>0</v>
      </c>
      <c r="K275" s="49">
        <v>0</v>
      </c>
      <c r="L275" s="57">
        <v>0</v>
      </c>
      <c r="M275" s="49">
        <v>0</v>
      </c>
      <c r="N275" s="47"/>
      <c r="O275" s="45">
        <v>0</v>
      </c>
      <c r="P275" s="47"/>
      <c r="Q275" s="47">
        <v>0</v>
      </c>
      <c r="R275" s="47"/>
      <c r="S275" s="47">
        <v>0</v>
      </c>
      <c r="T275" s="47"/>
      <c r="U275" s="47">
        <v>0</v>
      </c>
      <c r="V275" s="47"/>
    </row>
    <row r="276" spans="1:22" ht="36.75" customHeight="1" x14ac:dyDescent="0.3">
      <c r="A276" s="24"/>
      <c r="B276" s="102"/>
      <c r="C276" s="105"/>
      <c r="D276" s="20" t="s">
        <v>12</v>
      </c>
      <c r="E276" s="41">
        <f t="shared" si="170"/>
        <v>15238.09037</v>
      </c>
      <c r="F276" s="41">
        <f t="shared" si="171"/>
        <v>9187.9952200000007</v>
      </c>
      <c r="G276" s="48">
        <v>3229.8481700000002</v>
      </c>
      <c r="H276" s="48">
        <v>3212.1265400000002</v>
      </c>
      <c r="I276" s="50">
        <v>2958.14</v>
      </c>
      <c r="J276" s="48">
        <v>2958.0786800000001</v>
      </c>
      <c r="K276" s="50">
        <v>3050.1021999999998</v>
      </c>
      <c r="L276" s="48">
        <v>3017.79</v>
      </c>
      <c r="M276" s="50">
        <v>1200</v>
      </c>
      <c r="N276" s="57"/>
      <c r="O276" s="50">
        <v>1200</v>
      </c>
      <c r="P276" s="57"/>
      <c r="Q276" s="50">
        <v>1200</v>
      </c>
      <c r="R276" s="57"/>
      <c r="S276" s="50">
        <v>1200</v>
      </c>
      <c r="T276" s="57"/>
      <c r="U276" s="50">
        <v>1200</v>
      </c>
      <c r="V276" s="57"/>
    </row>
    <row r="277" spans="1:22" ht="47.25" customHeight="1" x14ac:dyDescent="0.3">
      <c r="A277" s="24"/>
      <c r="B277" s="103"/>
      <c r="C277" s="105"/>
      <c r="D277" s="21" t="s">
        <v>13</v>
      </c>
      <c r="E277" s="41">
        <f t="shared" si="170"/>
        <v>0</v>
      </c>
      <c r="F277" s="41">
        <f t="shared" si="171"/>
        <v>0</v>
      </c>
      <c r="G277" s="48">
        <v>0</v>
      </c>
      <c r="H277" s="57">
        <v>0</v>
      </c>
      <c r="I277" s="49">
        <v>0</v>
      </c>
      <c r="J277" s="57">
        <v>0</v>
      </c>
      <c r="K277" s="49">
        <v>0</v>
      </c>
      <c r="L277" s="57">
        <v>0</v>
      </c>
      <c r="M277" s="49">
        <v>0</v>
      </c>
      <c r="N277" s="57"/>
      <c r="O277" s="49">
        <v>0</v>
      </c>
      <c r="P277" s="47"/>
      <c r="Q277" s="47"/>
      <c r="R277" s="47"/>
      <c r="S277" s="47"/>
      <c r="T277" s="47"/>
      <c r="U277" s="47"/>
      <c r="V277" s="47"/>
    </row>
    <row r="278" spans="1:22" ht="28.5" customHeight="1" x14ac:dyDescent="0.3">
      <c r="A278" s="24"/>
      <c r="B278" s="101" t="s">
        <v>109</v>
      </c>
      <c r="C278" s="105"/>
      <c r="D278" s="23" t="s">
        <v>8</v>
      </c>
      <c r="E278" s="68">
        <f>E280+E281+E282+E283</f>
        <v>283702.19339000003</v>
      </c>
      <c r="F278" s="68">
        <f>F280+F281+F282+F283</f>
        <v>282739.65685999999</v>
      </c>
      <c r="G278" s="68">
        <f t="shared" ref="G278:V278" si="172">G280+G281+G282+G283</f>
        <v>143706.32472</v>
      </c>
      <c r="H278" s="68">
        <f t="shared" si="172"/>
        <v>143640.47948000001</v>
      </c>
      <c r="I278" s="68">
        <f t="shared" si="172"/>
        <v>139335.17122999998</v>
      </c>
      <c r="J278" s="68">
        <f t="shared" si="172"/>
        <v>138438.47738</v>
      </c>
      <c r="K278" s="68">
        <f>K280+K281+K282+K283</f>
        <v>660.69744000000003</v>
      </c>
      <c r="L278" s="68">
        <f t="shared" si="172"/>
        <v>660.7</v>
      </c>
      <c r="M278" s="68">
        <f t="shared" si="172"/>
        <v>0</v>
      </c>
      <c r="N278" s="68">
        <f t="shared" si="172"/>
        <v>0</v>
      </c>
      <c r="O278" s="68">
        <f t="shared" si="172"/>
        <v>0</v>
      </c>
      <c r="P278" s="68">
        <f t="shared" si="172"/>
        <v>0</v>
      </c>
      <c r="Q278" s="68">
        <f t="shared" si="172"/>
        <v>0</v>
      </c>
      <c r="R278" s="68">
        <f t="shared" si="172"/>
        <v>0</v>
      </c>
      <c r="S278" s="68">
        <f t="shared" si="172"/>
        <v>0</v>
      </c>
      <c r="T278" s="68">
        <f t="shared" si="172"/>
        <v>0</v>
      </c>
      <c r="U278" s="68">
        <f t="shared" si="172"/>
        <v>0</v>
      </c>
      <c r="V278" s="68">
        <f t="shared" si="172"/>
        <v>0</v>
      </c>
    </row>
    <row r="279" spans="1:22" ht="22.5" customHeight="1" x14ac:dyDescent="0.3">
      <c r="A279" s="24"/>
      <c r="B279" s="102"/>
      <c r="C279" s="105"/>
      <c r="D279" s="17" t="s">
        <v>5</v>
      </c>
      <c r="E279" s="41"/>
      <c r="F279" s="41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</row>
    <row r="280" spans="1:22" ht="42.75" customHeight="1" x14ac:dyDescent="0.3">
      <c r="A280" s="24"/>
      <c r="B280" s="102"/>
      <c r="C280" s="105"/>
      <c r="D280" s="18" t="s">
        <v>10</v>
      </c>
      <c r="E280" s="41">
        <f>G280+I280+K280+M280+O280</f>
        <v>275241</v>
      </c>
      <c r="F280" s="41">
        <f>H280+J280+L280+N280+P280</f>
        <v>274362.24002999999</v>
      </c>
      <c r="G280" s="48">
        <v>139895.1</v>
      </c>
      <c r="H280" s="57">
        <v>139895.1</v>
      </c>
      <c r="I280" s="91">
        <v>135345.9</v>
      </c>
      <c r="J280" s="48">
        <v>134467.14003000001</v>
      </c>
      <c r="K280" s="49">
        <v>0</v>
      </c>
      <c r="L280" s="57">
        <v>0</v>
      </c>
      <c r="M280" s="49">
        <v>0</v>
      </c>
      <c r="N280" s="57"/>
      <c r="O280" s="49">
        <v>0</v>
      </c>
      <c r="P280" s="57"/>
      <c r="Q280" s="57"/>
      <c r="R280" s="57"/>
      <c r="S280" s="57"/>
      <c r="T280" s="57"/>
      <c r="U280" s="57"/>
      <c r="V280" s="57"/>
    </row>
    <row r="281" spans="1:22" ht="31.5" customHeight="1" x14ac:dyDescent="0.3">
      <c r="A281" s="24"/>
      <c r="B281" s="102"/>
      <c r="C281" s="105"/>
      <c r="D281" s="19" t="s">
        <v>11</v>
      </c>
      <c r="E281" s="41">
        <f>G281+I281+K281+M281+O281</f>
        <v>5617.16327</v>
      </c>
      <c r="F281" s="41">
        <f>H281+J281+L281+N281+P281</f>
        <v>5599.2293900000004</v>
      </c>
      <c r="G281" s="48">
        <v>2855.0020399999999</v>
      </c>
      <c r="H281" s="48">
        <v>2855.0020399999999</v>
      </c>
      <c r="I281" s="50">
        <v>2762.1612300000002</v>
      </c>
      <c r="J281" s="48">
        <v>2744.2273500000001</v>
      </c>
      <c r="K281" s="50">
        <v>0</v>
      </c>
      <c r="L281" s="48">
        <v>0</v>
      </c>
      <c r="M281" s="50">
        <v>0</v>
      </c>
      <c r="N281" s="48"/>
      <c r="O281" s="50">
        <v>0</v>
      </c>
      <c r="P281" s="48"/>
      <c r="Q281" s="48"/>
      <c r="R281" s="48"/>
      <c r="S281" s="48"/>
      <c r="T281" s="48"/>
      <c r="U281" s="48"/>
      <c r="V281" s="48"/>
    </row>
    <row r="282" spans="1:22" ht="32.25" customHeight="1" x14ac:dyDescent="0.3">
      <c r="A282" s="24"/>
      <c r="B282" s="102"/>
      <c r="C282" s="105"/>
      <c r="D282" s="20" t="s">
        <v>12</v>
      </c>
      <c r="E282" s="41">
        <f>G282+I282+O282+M282+K282</f>
        <v>2844.0301199999999</v>
      </c>
      <c r="F282" s="41">
        <f>H282+J282+L282+N282+P282</f>
        <v>2778.1874399999997</v>
      </c>
      <c r="G282" s="48">
        <v>956.22267999999997</v>
      </c>
      <c r="H282" s="48">
        <v>890.37743999999998</v>
      </c>
      <c r="I282" s="50">
        <v>1227.1099999999999</v>
      </c>
      <c r="J282" s="48">
        <v>1227.1099999999999</v>
      </c>
      <c r="K282" s="50">
        <v>660.69744000000003</v>
      </c>
      <c r="L282" s="48">
        <v>660.7</v>
      </c>
      <c r="M282" s="50">
        <v>0</v>
      </c>
      <c r="N282" s="48"/>
      <c r="O282" s="50">
        <v>0</v>
      </c>
      <c r="P282" s="48"/>
      <c r="Q282" s="48"/>
      <c r="R282" s="48"/>
      <c r="S282" s="48"/>
      <c r="T282" s="48"/>
      <c r="U282" s="48"/>
      <c r="V282" s="48"/>
    </row>
    <row r="283" spans="1:22" ht="45.75" customHeight="1" x14ac:dyDescent="0.3">
      <c r="A283" s="24"/>
      <c r="B283" s="103"/>
      <c r="C283" s="105"/>
      <c r="D283" s="21" t="s">
        <v>13</v>
      </c>
      <c r="E283" s="41">
        <f>G283+I283+K283+M283+O283</f>
        <v>0</v>
      </c>
      <c r="F283" s="41">
        <f>H283+J283+L283+N283+P283</f>
        <v>0</v>
      </c>
      <c r="G283" s="48">
        <v>0</v>
      </c>
      <c r="H283" s="48">
        <v>0</v>
      </c>
      <c r="I283" s="50">
        <v>0</v>
      </c>
      <c r="J283" s="48">
        <v>0</v>
      </c>
      <c r="K283" s="49">
        <v>0</v>
      </c>
      <c r="L283" s="48">
        <v>0</v>
      </c>
      <c r="M283" s="49">
        <v>0</v>
      </c>
      <c r="N283" s="48"/>
      <c r="O283" s="49">
        <v>0</v>
      </c>
      <c r="P283" s="48"/>
      <c r="Q283" s="48"/>
      <c r="R283" s="48"/>
      <c r="S283" s="48"/>
      <c r="T283" s="48"/>
      <c r="U283" s="48"/>
      <c r="V283" s="48"/>
    </row>
    <row r="284" spans="1:22" ht="23.25" customHeight="1" x14ac:dyDescent="0.3">
      <c r="A284" s="24"/>
      <c r="B284" s="101" t="s">
        <v>110</v>
      </c>
      <c r="C284" s="105"/>
      <c r="D284" s="23" t="s">
        <v>8</v>
      </c>
      <c r="E284" s="68">
        <f>E286+E287+E288+E289</f>
        <v>18154.33411</v>
      </c>
      <c r="F284" s="68">
        <f>F286+F287+F288+F289</f>
        <v>8783.7799999999988</v>
      </c>
      <c r="G284" s="68">
        <f>G286+G287+G288+G289</f>
        <v>2927.9250000000002</v>
      </c>
      <c r="H284" s="68">
        <f t="shared" ref="H284:V284" si="173">H286+H287+H288+H289</f>
        <v>2661.75</v>
      </c>
      <c r="I284" s="68">
        <f t="shared" si="173"/>
        <v>2661.75</v>
      </c>
      <c r="J284" s="68">
        <f t="shared" si="173"/>
        <v>2661.75</v>
      </c>
      <c r="K284" s="68">
        <f t="shared" si="173"/>
        <v>3460.2750000000001</v>
      </c>
      <c r="L284" s="68">
        <f t="shared" si="173"/>
        <v>3460.28</v>
      </c>
      <c r="M284" s="68">
        <f t="shared" si="173"/>
        <v>2470.4848299999999</v>
      </c>
      <c r="N284" s="68">
        <f t="shared" si="173"/>
        <v>0</v>
      </c>
      <c r="O284" s="68">
        <f t="shared" si="173"/>
        <v>2591.3442</v>
      </c>
      <c r="P284" s="68">
        <f t="shared" si="173"/>
        <v>0</v>
      </c>
      <c r="Q284" s="68">
        <f t="shared" si="173"/>
        <v>1347.51836</v>
      </c>
      <c r="R284" s="68">
        <f t="shared" si="173"/>
        <v>0</v>
      </c>
      <c r="S284" s="68">
        <f t="shared" si="173"/>
        <v>1347.51836</v>
      </c>
      <c r="T284" s="68">
        <f t="shared" si="173"/>
        <v>0</v>
      </c>
      <c r="U284" s="68">
        <f t="shared" si="173"/>
        <v>1347.51836</v>
      </c>
      <c r="V284" s="68">
        <f t="shared" si="173"/>
        <v>0</v>
      </c>
    </row>
    <row r="285" spans="1:22" ht="25.5" customHeight="1" x14ac:dyDescent="0.3">
      <c r="A285" s="24"/>
      <c r="B285" s="102"/>
      <c r="C285" s="105"/>
      <c r="D285" s="17" t="s">
        <v>5</v>
      </c>
      <c r="E285" s="41"/>
      <c r="F285" s="41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</row>
    <row r="286" spans="1:22" ht="42.75" customHeight="1" x14ac:dyDescent="0.3">
      <c r="A286" s="24"/>
      <c r="B286" s="102"/>
      <c r="C286" s="105"/>
      <c r="D286" s="18" t="s">
        <v>10</v>
      </c>
      <c r="E286" s="41">
        <f>G286+I286+K286+M286+O286+Q286+S286+U286</f>
        <v>7120.3497800000014</v>
      </c>
      <c r="F286" s="41">
        <f>H286+J286+L286+N286+P286+R286+T286+V286</f>
        <v>3790.3714399999999</v>
      </c>
      <c r="G286" s="48">
        <v>1124.61157</v>
      </c>
      <c r="H286" s="57">
        <v>1005.875</v>
      </c>
      <c r="I286" s="50">
        <v>1143.61644</v>
      </c>
      <c r="J286" s="48">
        <v>1143.61644</v>
      </c>
      <c r="K286" s="50">
        <v>1640.8755000000001</v>
      </c>
      <c r="L286" s="57">
        <v>1640.88</v>
      </c>
      <c r="M286" s="50">
        <v>992.60166000000004</v>
      </c>
      <c r="N286" s="57"/>
      <c r="O286" s="50">
        <v>1067.7393099999999</v>
      </c>
      <c r="P286" s="57"/>
      <c r="Q286" s="50">
        <v>383.63510000000002</v>
      </c>
      <c r="R286" s="57"/>
      <c r="S286" s="50">
        <v>383.63510000000002</v>
      </c>
      <c r="T286" s="57"/>
      <c r="U286" s="50">
        <v>383.63510000000002</v>
      </c>
      <c r="V286" s="57"/>
    </row>
    <row r="287" spans="1:22" ht="28.5" customHeight="1" x14ac:dyDescent="0.3">
      <c r="A287" s="24"/>
      <c r="B287" s="102"/>
      <c r="C287" s="105"/>
      <c r="D287" s="19" t="s">
        <v>11</v>
      </c>
      <c r="E287" s="41">
        <f t="shared" ref="E287:E289" si="174">G287+I287+K287+M287+O287+Q287+S287+U287</f>
        <v>5833.9843299999984</v>
      </c>
      <c r="F287" s="41">
        <f t="shared" ref="F287:F289" si="175">H287+J287+L287+N287+P287+R287+T287+V287</f>
        <v>3043.4085599999999</v>
      </c>
      <c r="G287" s="48">
        <v>1153.3134299999999</v>
      </c>
      <c r="H287" s="48">
        <v>1005.875</v>
      </c>
      <c r="I287" s="48">
        <v>868.13355999999999</v>
      </c>
      <c r="J287" s="48">
        <v>868.13355999999999</v>
      </c>
      <c r="K287" s="48">
        <v>1169.3995</v>
      </c>
      <c r="L287" s="48">
        <v>1169.4000000000001</v>
      </c>
      <c r="M287" s="48">
        <v>827.88316999999995</v>
      </c>
      <c r="N287" s="48"/>
      <c r="O287" s="48">
        <v>873.60488999999995</v>
      </c>
      <c r="P287" s="48"/>
      <c r="Q287" s="48">
        <v>313.88326000000001</v>
      </c>
      <c r="R287" s="48"/>
      <c r="S287" s="48">
        <v>313.88326000000001</v>
      </c>
      <c r="T287" s="48"/>
      <c r="U287" s="48">
        <v>313.88326000000001</v>
      </c>
      <c r="V287" s="48"/>
    </row>
    <row r="288" spans="1:22" ht="28.5" customHeight="1" x14ac:dyDescent="0.3">
      <c r="A288" s="24"/>
      <c r="B288" s="102"/>
      <c r="C288" s="105"/>
      <c r="D288" s="20" t="s">
        <v>12</v>
      </c>
      <c r="E288" s="41">
        <f t="shared" si="174"/>
        <v>5200</v>
      </c>
      <c r="F288" s="41">
        <f t="shared" si="175"/>
        <v>1950</v>
      </c>
      <c r="G288" s="48">
        <v>650</v>
      </c>
      <c r="H288" s="48">
        <v>650</v>
      </c>
      <c r="I288" s="49">
        <v>650</v>
      </c>
      <c r="J288" s="48">
        <v>650</v>
      </c>
      <c r="K288" s="49">
        <v>650</v>
      </c>
      <c r="L288" s="48">
        <v>650</v>
      </c>
      <c r="M288" s="49">
        <v>650</v>
      </c>
      <c r="N288" s="48"/>
      <c r="O288" s="49">
        <v>650</v>
      </c>
      <c r="P288" s="48"/>
      <c r="Q288" s="49">
        <v>650</v>
      </c>
      <c r="R288" s="48"/>
      <c r="S288" s="49">
        <v>650</v>
      </c>
      <c r="T288" s="48"/>
      <c r="U288" s="49">
        <v>650</v>
      </c>
      <c r="V288" s="48"/>
    </row>
    <row r="289" spans="1:22" ht="47.25" customHeight="1" x14ac:dyDescent="0.3">
      <c r="A289" s="24"/>
      <c r="B289" s="103"/>
      <c r="C289" s="105"/>
      <c r="D289" s="21" t="s">
        <v>13</v>
      </c>
      <c r="E289" s="41">
        <f t="shared" si="174"/>
        <v>0</v>
      </c>
      <c r="F289" s="41">
        <f t="shared" si="175"/>
        <v>0</v>
      </c>
      <c r="G289" s="57">
        <v>0</v>
      </c>
      <c r="H289" s="57">
        <v>0</v>
      </c>
      <c r="I289" s="49">
        <v>0</v>
      </c>
      <c r="J289" s="57">
        <v>0</v>
      </c>
      <c r="K289" s="49">
        <v>0</v>
      </c>
      <c r="L289" s="57">
        <v>0</v>
      </c>
      <c r="M289" s="49">
        <v>0</v>
      </c>
      <c r="N289" s="57"/>
      <c r="O289" s="49">
        <v>0</v>
      </c>
      <c r="P289" s="47"/>
      <c r="Q289" s="47"/>
      <c r="R289" s="47"/>
      <c r="S289" s="47"/>
      <c r="T289" s="47"/>
      <c r="U289" s="47"/>
      <c r="V289" s="47"/>
    </row>
    <row r="290" spans="1:22" ht="31.5" customHeight="1" x14ac:dyDescent="0.3">
      <c r="A290" s="24"/>
      <c r="B290" s="107" t="s">
        <v>31</v>
      </c>
      <c r="C290" s="105"/>
      <c r="D290" s="23" t="s">
        <v>8</v>
      </c>
      <c r="E290" s="68">
        <f>E292+E293+E294+E295</f>
        <v>52872.725659999996</v>
      </c>
      <c r="F290" s="68">
        <f>F292+F293+F294+F295</f>
        <v>52872.72193</v>
      </c>
      <c r="G290" s="68">
        <f t="shared" ref="G290:V290" si="176">G292+G293+G294+G295</f>
        <v>30810</v>
      </c>
      <c r="H290" s="68">
        <f t="shared" si="176"/>
        <v>30810</v>
      </c>
      <c r="I290" s="68">
        <f t="shared" si="176"/>
        <v>11106.36283</v>
      </c>
      <c r="J290" s="68">
        <f t="shared" si="176"/>
        <v>11106.361929999999</v>
      </c>
      <c r="K290" s="68">
        <f t="shared" si="176"/>
        <v>10956.36283</v>
      </c>
      <c r="L290" s="68">
        <f t="shared" si="176"/>
        <v>10956.359999999999</v>
      </c>
      <c r="M290" s="68">
        <v>0</v>
      </c>
      <c r="N290" s="68">
        <f t="shared" si="176"/>
        <v>0</v>
      </c>
      <c r="O290" s="68">
        <f t="shared" si="176"/>
        <v>0</v>
      </c>
      <c r="P290" s="68">
        <f t="shared" si="176"/>
        <v>0</v>
      </c>
      <c r="Q290" s="68">
        <f t="shared" si="176"/>
        <v>0</v>
      </c>
      <c r="R290" s="68">
        <f t="shared" si="176"/>
        <v>0</v>
      </c>
      <c r="S290" s="68">
        <f t="shared" si="176"/>
        <v>0</v>
      </c>
      <c r="T290" s="68">
        <f t="shared" si="176"/>
        <v>0</v>
      </c>
      <c r="U290" s="68">
        <f t="shared" si="176"/>
        <v>0</v>
      </c>
      <c r="V290" s="68">
        <f t="shared" si="176"/>
        <v>0</v>
      </c>
    </row>
    <row r="291" spans="1:22" ht="25.5" customHeight="1" x14ac:dyDescent="0.3">
      <c r="A291" s="24"/>
      <c r="B291" s="107"/>
      <c r="C291" s="105"/>
      <c r="D291" s="17" t="s">
        <v>5</v>
      </c>
      <c r="E291" s="41"/>
      <c r="F291" s="41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</row>
    <row r="292" spans="1:22" ht="42" customHeight="1" x14ac:dyDescent="0.3">
      <c r="A292" s="24"/>
      <c r="B292" s="107"/>
      <c r="C292" s="105"/>
      <c r="D292" s="18" t="s">
        <v>10</v>
      </c>
      <c r="E292" s="41">
        <f t="shared" ref="E292:F295" si="177">G292+I292+K292+M292+O292</f>
        <v>0</v>
      </c>
      <c r="F292" s="41">
        <f t="shared" si="177"/>
        <v>0</v>
      </c>
      <c r="G292" s="57">
        <v>0</v>
      </c>
      <c r="H292" s="57">
        <v>0</v>
      </c>
      <c r="I292" s="49">
        <v>0</v>
      </c>
      <c r="J292" s="57">
        <v>0</v>
      </c>
      <c r="K292" s="49">
        <v>0</v>
      </c>
      <c r="L292" s="57">
        <v>0</v>
      </c>
      <c r="M292" s="49">
        <v>0</v>
      </c>
      <c r="N292" s="57"/>
      <c r="O292" s="49">
        <v>0</v>
      </c>
      <c r="P292" s="57"/>
      <c r="Q292" s="57"/>
      <c r="R292" s="57"/>
      <c r="S292" s="57"/>
      <c r="T292" s="57"/>
      <c r="U292" s="57"/>
      <c r="V292" s="57"/>
    </row>
    <row r="293" spans="1:22" ht="29.25" customHeight="1" x14ac:dyDescent="0.3">
      <c r="A293" s="24"/>
      <c r="B293" s="107"/>
      <c r="C293" s="105"/>
      <c r="D293" s="19" t="s">
        <v>11</v>
      </c>
      <c r="E293" s="41">
        <f t="shared" si="177"/>
        <v>52191.823859999997</v>
      </c>
      <c r="F293" s="41">
        <f t="shared" si="177"/>
        <v>52191.821929999998</v>
      </c>
      <c r="G293" s="48">
        <v>30454.400000000001</v>
      </c>
      <c r="H293" s="48">
        <v>30454.400000000001</v>
      </c>
      <c r="I293" s="91">
        <v>10868.711929999999</v>
      </c>
      <c r="J293" s="48">
        <v>10868.711929999999</v>
      </c>
      <c r="K293" s="91">
        <v>10868.711929999999</v>
      </c>
      <c r="L293" s="48">
        <v>10868.71</v>
      </c>
      <c r="M293" s="91">
        <v>0</v>
      </c>
      <c r="N293" s="48"/>
      <c r="O293" s="91">
        <v>0</v>
      </c>
      <c r="P293" s="48"/>
      <c r="Q293" s="48"/>
      <c r="R293" s="48"/>
      <c r="S293" s="48"/>
      <c r="T293" s="48"/>
      <c r="U293" s="48"/>
      <c r="V293" s="48"/>
    </row>
    <row r="294" spans="1:22" ht="26.25" customHeight="1" x14ac:dyDescent="0.3">
      <c r="A294" s="24"/>
      <c r="B294" s="107"/>
      <c r="C294" s="105"/>
      <c r="D294" s="20" t="s">
        <v>12</v>
      </c>
      <c r="E294" s="41">
        <f t="shared" si="177"/>
        <v>680.90179999999998</v>
      </c>
      <c r="F294" s="41">
        <f t="shared" si="177"/>
        <v>680.9</v>
      </c>
      <c r="G294" s="48">
        <v>355.6</v>
      </c>
      <c r="H294" s="48">
        <v>355.6</v>
      </c>
      <c r="I294" s="50">
        <v>237.65090000000001</v>
      </c>
      <c r="J294" s="48">
        <v>237.65</v>
      </c>
      <c r="K294" s="50">
        <v>87.650899999999993</v>
      </c>
      <c r="L294" s="48">
        <v>87.65</v>
      </c>
      <c r="M294" s="50">
        <v>0</v>
      </c>
      <c r="N294" s="48"/>
      <c r="O294" s="50">
        <v>0</v>
      </c>
      <c r="P294" s="48"/>
      <c r="Q294" s="48"/>
      <c r="R294" s="48"/>
      <c r="S294" s="48"/>
      <c r="T294" s="48"/>
      <c r="U294" s="48"/>
      <c r="V294" s="48"/>
    </row>
    <row r="295" spans="1:22" ht="57" customHeight="1" x14ac:dyDescent="0.3">
      <c r="A295" s="24"/>
      <c r="B295" s="107"/>
      <c r="C295" s="105"/>
      <c r="D295" s="21" t="s">
        <v>13</v>
      </c>
      <c r="E295" s="41">
        <f t="shared" si="177"/>
        <v>0</v>
      </c>
      <c r="F295" s="41">
        <f t="shared" si="177"/>
        <v>0</v>
      </c>
      <c r="G295" s="47">
        <v>0</v>
      </c>
      <c r="H295" s="47">
        <v>0</v>
      </c>
      <c r="I295" s="45">
        <v>0</v>
      </c>
      <c r="J295" s="47">
        <v>0</v>
      </c>
      <c r="K295" s="45">
        <v>0</v>
      </c>
      <c r="L295" s="47">
        <v>0</v>
      </c>
      <c r="M295" s="45">
        <v>0</v>
      </c>
      <c r="N295" s="47"/>
      <c r="O295" s="45">
        <v>0</v>
      </c>
      <c r="P295" s="47"/>
      <c r="Q295" s="47"/>
      <c r="R295" s="47"/>
      <c r="S295" s="47"/>
      <c r="T295" s="47"/>
      <c r="U295" s="47"/>
      <c r="V295" s="47"/>
    </row>
    <row r="296" spans="1:22" ht="21.75" customHeight="1" x14ac:dyDescent="0.3">
      <c r="A296" s="24"/>
      <c r="B296" s="107" t="s">
        <v>43</v>
      </c>
      <c r="C296" s="105"/>
      <c r="D296" s="63" t="s">
        <v>8</v>
      </c>
      <c r="E296" s="68">
        <f>E298+E299+E300+E301</f>
        <v>274668.73462</v>
      </c>
      <c r="F296" s="68">
        <f>F298+F299+F300+F301</f>
        <v>127624.4201</v>
      </c>
      <c r="G296" s="68">
        <f t="shared" ref="G296:V296" si="178">G298+G299+G300+G301</f>
        <v>29605.489589999997</v>
      </c>
      <c r="H296" s="68">
        <f t="shared" si="178"/>
        <v>29605.489589999997</v>
      </c>
      <c r="I296" s="68">
        <f t="shared" si="178"/>
        <v>43794.176240000001</v>
      </c>
      <c r="J296" s="68">
        <f t="shared" si="178"/>
        <v>41489.210510000004</v>
      </c>
      <c r="K296" s="68">
        <f t="shared" si="178"/>
        <v>56537.141790000001</v>
      </c>
      <c r="L296" s="68">
        <f t="shared" si="178"/>
        <v>56529.72</v>
      </c>
      <c r="M296" s="68">
        <f t="shared" si="178"/>
        <v>32524.113400000002</v>
      </c>
      <c r="N296" s="68">
        <f t="shared" si="178"/>
        <v>0</v>
      </c>
      <c r="O296" s="68">
        <f t="shared" si="178"/>
        <v>28051.953399999999</v>
      </c>
      <c r="P296" s="68">
        <f t="shared" si="178"/>
        <v>0</v>
      </c>
      <c r="Q296" s="68">
        <f t="shared" si="178"/>
        <v>28051.953399999999</v>
      </c>
      <c r="R296" s="68">
        <f t="shared" si="178"/>
        <v>0</v>
      </c>
      <c r="S296" s="68">
        <f t="shared" si="178"/>
        <v>28051.953399999999</v>
      </c>
      <c r="T296" s="68">
        <f t="shared" si="178"/>
        <v>0</v>
      </c>
      <c r="U296" s="68">
        <f t="shared" si="178"/>
        <v>28051.953399999999</v>
      </c>
      <c r="V296" s="68">
        <f t="shared" si="178"/>
        <v>0</v>
      </c>
    </row>
    <row r="297" spans="1:22" ht="23.25" customHeight="1" x14ac:dyDescent="0.3">
      <c r="A297" s="24"/>
      <c r="B297" s="107"/>
      <c r="C297" s="105"/>
      <c r="D297" s="21" t="s">
        <v>5</v>
      </c>
      <c r="E297" s="41"/>
      <c r="F297" s="41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</row>
    <row r="298" spans="1:22" ht="57" customHeight="1" x14ac:dyDescent="0.3">
      <c r="A298" s="24"/>
      <c r="B298" s="107"/>
      <c r="C298" s="105"/>
      <c r="D298" s="21" t="s">
        <v>10</v>
      </c>
      <c r="E298" s="41">
        <f>G298+I298+K298+M298+O298+Q298+S298+U298</f>
        <v>168180.33868000002</v>
      </c>
      <c r="F298" s="41">
        <f>H298+J298+L298+N298+P298+R298+T298+V298</f>
        <v>84478.899940000003</v>
      </c>
      <c r="G298" s="93">
        <v>25012.104579999999</v>
      </c>
      <c r="H298" s="48">
        <v>25012.104579999999</v>
      </c>
      <c r="I298" s="93">
        <v>37056.61088</v>
      </c>
      <c r="J298" s="48">
        <v>35106.255360000003</v>
      </c>
      <c r="K298" s="93">
        <v>24360.538420000001</v>
      </c>
      <c r="L298" s="57">
        <v>24360.54</v>
      </c>
      <c r="M298" s="92">
        <v>18783.072</v>
      </c>
      <c r="N298" s="57"/>
      <c r="O298" s="92">
        <v>15742.003199999999</v>
      </c>
      <c r="P298" s="47"/>
      <c r="Q298" s="92">
        <v>15742.003199999999</v>
      </c>
      <c r="R298" s="47"/>
      <c r="S298" s="92">
        <v>15742.003199999999</v>
      </c>
      <c r="T298" s="47"/>
      <c r="U298" s="92">
        <v>15742.003199999999</v>
      </c>
      <c r="V298" s="47"/>
    </row>
    <row r="299" spans="1:22" ht="27" customHeight="1" x14ac:dyDescent="0.3">
      <c r="A299" s="24"/>
      <c r="B299" s="107"/>
      <c r="C299" s="105"/>
      <c r="D299" s="21" t="s">
        <v>11</v>
      </c>
      <c r="E299" s="41">
        <f t="shared" ref="E299:E301" si="179">G299+I299+K299+M299+O299+Q299+S299+U299</f>
        <v>106488.39593999999</v>
      </c>
      <c r="F299" s="41">
        <f t="shared" ref="F299:F301" si="180">H299+J299+L299+N299+P299+R299+T299+V299</f>
        <v>43145.52016</v>
      </c>
      <c r="G299" s="48">
        <v>4593.38501</v>
      </c>
      <c r="H299" s="48">
        <v>4593.38501</v>
      </c>
      <c r="I299" s="48">
        <v>6737.5653599999996</v>
      </c>
      <c r="J299" s="48">
        <v>6382.9551499999998</v>
      </c>
      <c r="K299" s="48">
        <v>32176.603370000001</v>
      </c>
      <c r="L299" s="57">
        <v>32169.18</v>
      </c>
      <c r="M299" s="48">
        <v>13741.0414</v>
      </c>
      <c r="N299" s="57"/>
      <c r="O299" s="48">
        <v>12309.950199999999</v>
      </c>
      <c r="P299" s="47"/>
      <c r="Q299" s="48">
        <v>12309.950199999999</v>
      </c>
      <c r="R299" s="47"/>
      <c r="S299" s="48">
        <v>12309.950199999999</v>
      </c>
      <c r="T299" s="47"/>
      <c r="U299" s="48">
        <v>12309.950199999999</v>
      </c>
      <c r="V299" s="47"/>
    </row>
    <row r="300" spans="1:22" ht="21.75" customHeight="1" x14ac:dyDescent="0.3">
      <c r="A300" s="24"/>
      <c r="B300" s="107"/>
      <c r="C300" s="105"/>
      <c r="D300" s="21" t="s">
        <v>12</v>
      </c>
      <c r="E300" s="41">
        <f t="shared" si="179"/>
        <v>0</v>
      </c>
      <c r="F300" s="41">
        <f t="shared" si="180"/>
        <v>0</v>
      </c>
      <c r="G300" s="57">
        <v>0</v>
      </c>
      <c r="H300" s="57">
        <v>0</v>
      </c>
      <c r="I300" s="57">
        <v>0</v>
      </c>
      <c r="J300" s="57">
        <v>0</v>
      </c>
      <c r="K300" s="57">
        <v>0</v>
      </c>
      <c r="L300" s="57">
        <v>0</v>
      </c>
      <c r="M300" s="57">
        <v>0</v>
      </c>
      <c r="N300" s="57"/>
      <c r="O300" s="57">
        <v>0</v>
      </c>
      <c r="P300" s="47"/>
      <c r="Q300" s="47"/>
      <c r="R300" s="47"/>
      <c r="S300" s="47"/>
      <c r="T300" s="47"/>
      <c r="U300" s="47"/>
      <c r="V300" s="47"/>
    </row>
    <row r="301" spans="1:22" ht="92.25" customHeight="1" x14ac:dyDescent="0.3">
      <c r="A301" s="24"/>
      <c r="B301" s="107"/>
      <c r="C301" s="105"/>
      <c r="D301" s="21" t="s">
        <v>13</v>
      </c>
      <c r="E301" s="41">
        <f t="shared" si="179"/>
        <v>0</v>
      </c>
      <c r="F301" s="41">
        <f t="shared" si="180"/>
        <v>0</v>
      </c>
      <c r="G301" s="57">
        <v>0</v>
      </c>
      <c r="H301" s="57">
        <v>0</v>
      </c>
      <c r="I301" s="57">
        <v>0</v>
      </c>
      <c r="J301" s="57">
        <v>0</v>
      </c>
      <c r="K301" s="57">
        <v>0</v>
      </c>
      <c r="L301" s="57">
        <v>0</v>
      </c>
      <c r="M301" s="57">
        <v>0</v>
      </c>
      <c r="N301" s="57"/>
      <c r="O301" s="57">
        <v>0</v>
      </c>
      <c r="P301" s="47"/>
      <c r="Q301" s="47"/>
      <c r="R301" s="47"/>
      <c r="S301" s="47"/>
      <c r="T301" s="47"/>
      <c r="U301" s="47"/>
      <c r="V301" s="47"/>
    </row>
    <row r="302" spans="1:22" ht="21.75" customHeight="1" x14ac:dyDescent="0.3">
      <c r="A302" s="24"/>
      <c r="B302" s="107" t="s">
        <v>44</v>
      </c>
      <c r="C302" s="105"/>
      <c r="D302" s="63" t="s">
        <v>8</v>
      </c>
      <c r="E302" s="68">
        <f>E304+E305+E306+E307</f>
        <v>820.61096999999995</v>
      </c>
      <c r="F302" s="68">
        <f>F304+F305+F306+F307</f>
        <v>783.03976999999998</v>
      </c>
      <c r="G302" s="68">
        <f t="shared" ref="G302:V302" si="181">G304+G305+G306+G307</f>
        <v>783.03976999999998</v>
      </c>
      <c r="H302" s="68">
        <f t="shared" si="181"/>
        <v>783.03976999999998</v>
      </c>
      <c r="I302" s="68">
        <f t="shared" si="181"/>
        <v>0</v>
      </c>
      <c r="J302" s="68">
        <f t="shared" si="181"/>
        <v>0</v>
      </c>
      <c r="K302" s="68">
        <f t="shared" si="181"/>
        <v>0</v>
      </c>
      <c r="L302" s="68">
        <f t="shared" si="181"/>
        <v>0</v>
      </c>
      <c r="M302" s="68">
        <f t="shared" si="181"/>
        <v>0</v>
      </c>
      <c r="N302" s="68">
        <f t="shared" si="181"/>
        <v>0</v>
      </c>
      <c r="O302" s="68">
        <f t="shared" si="181"/>
        <v>9.3927999999999994</v>
      </c>
      <c r="P302" s="68">
        <f t="shared" si="181"/>
        <v>0</v>
      </c>
      <c r="Q302" s="68">
        <f t="shared" si="181"/>
        <v>9.3927999999999994</v>
      </c>
      <c r="R302" s="68">
        <f t="shared" si="181"/>
        <v>0</v>
      </c>
      <c r="S302" s="68">
        <f t="shared" si="181"/>
        <v>9.3927999999999994</v>
      </c>
      <c r="T302" s="68">
        <f t="shared" si="181"/>
        <v>0</v>
      </c>
      <c r="U302" s="68">
        <f t="shared" si="181"/>
        <v>9.3927999999999994</v>
      </c>
      <c r="V302" s="68">
        <f t="shared" si="181"/>
        <v>0</v>
      </c>
    </row>
    <row r="303" spans="1:22" ht="27" customHeight="1" x14ac:dyDescent="0.3">
      <c r="A303" s="24"/>
      <c r="B303" s="107"/>
      <c r="C303" s="105"/>
      <c r="D303" s="21" t="s">
        <v>5</v>
      </c>
      <c r="E303" s="41"/>
      <c r="F303" s="41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</row>
    <row r="304" spans="1:22" ht="57" customHeight="1" x14ac:dyDescent="0.3">
      <c r="A304" s="24"/>
      <c r="B304" s="107"/>
      <c r="C304" s="105"/>
      <c r="D304" s="21" t="s">
        <v>10</v>
      </c>
      <c r="E304" s="41">
        <f t="shared" ref="E304:F307" si="182">G304+I304+K304+M304+O304</f>
        <v>0</v>
      </c>
      <c r="F304" s="41">
        <f t="shared" si="182"/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/>
      <c r="O304" s="47">
        <v>0</v>
      </c>
      <c r="P304" s="47"/>
      <c r="Q304" s="47"/>
      <c r="R304" s="47"/>
      <c r="S304" s="47"/>
      <c r="T304" s="47"/>
      <c r="U304" s="47"/>
      <c r="V304" s="47"/>
    </row>
    <row r="305" spans="1:22" ht="25.5" customHeight="1" x14ac:dyDescent="0.3">
      <c r="A305" s="24"/>
      <c r="B305" s="107"/>
      <c r="C305" s="105"/>
      <c r="D305" s="21" t="s">
        <v>11</v>
      </c>
      <c r="E305" s="41">
        <f t="shared" si="182"/>
        <v>759.54589999999996</v>
      </c>
      <c r="F305" s="41">
        <f t="shared" si="182"/>
        <v>759.54589999999996</v>
      </c>
      <c r="G305" s="43">
        <v>759.54589999999996</v>
      </c>
      <c r="H305" s="43">
        <v>759.54589999999996</v>
      </c>
      <c r="I305" s="47">
        <v>0</v>
      </c>
      <c r="J305" s="47">
        <v>0</v>
      </c>
      <c r="K305" s="43">
        <v>0</v>
      </c>
      <c r="L305" s="47">
        <v>0</v>
      </c>
      <c r="M305" s="47">
        <v>0</v>
      </c>
      <c r="N305" s="47"/>
      <c r="O305" s="47">
        <v>0</v>
      </c>
      <c r="P305" s="47"/>
      <c r="Q305" s="47"/>
      <c r="R305" s="47"/>
      <c r="S305" s="47"/>
      <c r="T305" s="47"/>
      <c r="U305" s="47"/>
      <c r="V305" s="47"/>
    </row>
    <row r="306" spans="1:22" ht="26.25" customHeight="1" x14ac:dyDescent="0.3">
      <c r="A306" s="24"/>
      <c r="B306" s="107"/>
      <c r="C306" s="105"/>
      <c r="D306" s="21" t="s">
        <v>12</v>
      </c>
      <c r="E306" s="41">
        <f>G306+I306+K306+M306+O306+Q306+S306+U306</f>
        <v>61.065070000000006</v>
      </c>
      <c r="F306" s="41">
        <f t="shared" si="182"/>
        <v>23.493870000000001</v>
      </c>
      <c r="G306" s="43">
        <v>23.493870000000001</v>
      </c>
      <c r="H306" s="43">
        <v>23.493870000000001</v>
      </c>
      <c r="I306" s="47">
        <v>0</v>
      </c>
      <c r="J306" s="47">
        <v>0</v>
      </c>
      <c r="K306" s="43">
        <v>0</v>
      </c>
      <c r="L306" s="47">
        <v>0</v>
      </c>
      <c r="M306" s="43">
        <v>0</v>
      </c>
      <c r="N306" s="47"/>
      <c r="O306" s="43">
        <v>9.3927999999999994</v>
      </c>
      <c r="P306" s="47"/>
      <c r="Q306" s="43">
        <v>9.3927999999999994</v>
      </c>
      <c r="R306" s="47"/>
      <c r="S306" s="43">
        <v>9.3927999999999994</v>
      </c>
      <c r="T306" s="47"/>
      <c r="U306" s="43">
        <v>9.3927999999999994</v>
      </c>
      <c r="V306" s="47"/>
    </row>
    <row r="307" spans="1:22" ht="57" customHeight="1" x14ac:dyDescent="0.3">
      <c r="A307" s="24"/>
      <c r="B307" s="107"/>
      <c r="C307" s="106"/>
      <c r="D307" s="21" t="s">
        <v>13</v>
      </c>
      <c r="E307" s="41">
        <f t="shared" si="182"/>
        <v>0</v>
      </c>
      <c r="F307" s="41">
        <f t="shared" si="182"/>
        <v>0</v>
      </c>
      <c r="G307" s="47">
        <v>0</v>
      </c>
      <c r="H307" s="47">
        <v>0</v>
      </c>
      <c r="I307" s="47">
        <v>0</v>
      </c>
      <c r="J307" s="47">
        <v>0</v>
      </c>
      <c r="K307" s="47">
        <v>0</v>
      </c>
      <c r="L307" s="47">
        <v>0</v>
      </c>
      <c r="M307" s="47">
        <v>0</v>
      </c>
      <c r="N307" s="47"/>
      <c r="O307" s="47">
        <v>0</v>
      </c>
      <c r="P307" s="47"/>
      <c r="Q307" s="47"/>
      <c r="R307" s="47"/>
      <c r="S307" s="47"/>
      <c r="T307" s="47"/>
      <c r="U307" s="47"/>
      <c r="V307" s="47"/>
    </row>
    <row r="308" spans="1:22" ht="22.5" x14ac:dyDescent="0.3">
      <c r="A308" s="31" t="s">
        <v>60</v>
      </c>
      <c r="B308" s="101" t="s">
        <v>111</v>
      </c>
      <c r="C308" s="101" t="s">
        <v>73</v>
      </c>
      <c r="D308" s="23" t="s">
        <v>8</v>
      </c>
      <c r="E308" s="41">
        <f t="shared" ref="E308:L308" si="183">E310+E311+E312+E313</f>
        <v>264065.59999999998</v>
      </c>
      <c r="F308" s="41">
        <f t="shared" si="183"/>
        <v>96978.063460000005</v>
      </c>
      <c r="G308" s="46">
        <f t="shared" si="183"/>
        <v>29422.799999999999</v>
      </c>
      <c r="H308" s="46">
        <f t="shared" si="183"/>
        <v>28443.866829999999</v>
      </c>
      <c r="I308" s="46">
        <f t="shared" si="183"/>
        <v>32964.199999999997</v>
      </c>
      <c r="J308" s="46">
        <f t="shared" si="183"/>
        <v>32328.77663</v>
      </c>
      <c r="K308" s="46">
        <f t="shared" si="183"/>
        <v>37460.6</v>
      </c>
      <c r="L308" s="46">
        <f t="shared" si="183"/>
        <v>36205.42</v>
      </c>
      <c r="M308" s="46">
        <f>M310+M311+M312+M313</f>
        <v>32840</v>
      </c>
      <c r="N308" s="46"/>
      <c r="O308" s="46">
        <f>O310+O311+O312+O313</f>
        <v>32844.5</v>
      </c>
      <c r="P308" s="46"/>
      <c r="Q308" s="46">
        <f>Q310+Q311+Q312+Q313</f>
        <v>32844.5</v>
      </c>
      <c r="R308" s="46"/>
      <c r="S308" s="46">
        <f>S310+S311+S312+S313</f>
        <v>32844.5</v>
      </c>
      <c r="T308" s="46"/>
      <c r="U308" s="46">
        <f>U310+U311+U312+U313</f>
        <v>32844.5</v>
      </c>
      <c r="V308" s="46"/>
    </row>
    <row r="309" spans="1:22" ht="23.25" x14ac:dyDescent="0.25">
      <c r="A309" s="32"/>
      <c r="B309" s="102"/>
      <c r="C309" s="102"/>
      <c r="D309" s="17" t="s">
        <v>5</v>
      </c>
      <c r="E309" s="41"/>
      <c r="F309" s="41"/>
      <c r="G309" s="45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</row>
    <row r="310" spans="1:22" ht="46.5" x14ac:dyDescent="0.25">
      <c r="A310" s="32"/>
      <c r="B310" s="102"/>
      <c r="C310" s="102"/>
      <c r="D310" s="18" t="s">
        <v>10</v>
      </c>
      <c r="E310" s="41">
        <f t="shared" ref="E310:F313" si="184">G310+I310+K310+M310+O310</f>
        <v>0</v>
      </c>
      <c r="F310" s="41">
        <f t="shared" si="184"/>
        <v>0</v>
      </c>
      <c r="G310" s="49">
        <v>0</v>
      </c>
      <c r="H310" s="50">
        <v>0</v>
      </c>
      <c r="I310" s="50">
        <v>0</v>
      </c>
      <c r="J310" s="50">
        <v>0</v>
      </c>
      <c r="K310" s="48">
        <v>0</v>
      </c>
      <c r="L310" s="50">
        <v>0</v>
      </c>
      <c r="M310" s="48">
        <v>0</v>
      </c>
      <c r="N310" s="50"/>
      <c r="O310" s="48">
        <v>0</v>
      </c>
      <c r="P310" s="50"/>
      <c r="Q310" s="50"/>
      <c r="R310" s="50"/>
      <c r="S310" s="50"/>
      <c r="T310" s="50"/>
      <c r="U310" s="50"/>
      <c r="V310" s="50"/>
    </row>
    <row r="311" spans="1:22" ht="23.25" x14ac:dyDescent="0.25">
      <c r="A311" s="32"/>
      <c r="B311" s="102"/>
      <c r="C311" s="102"/>
      <c r="D311" s="19" t="s">
        <v>11</v>
      </c>
      <c r="E311" s="41">
        <f t="shared" si="184"/>
        <v>0</v>
      </c>
      <c r="F311" s="41">
        <f t="shared" si="184"/>
        <v>0</v>
      </c>
      <c r="G311" s="49">
        <v>0</v>
      </c>
      <c r="H311" s="50">
        <v>0</v>
      </c>
      <c r="I311" s="50">
        <v>0</v>
      </c>
      <c r="J311" s="50">
        <v>0</v>
      </c>
      <c r="K311" s="48">
        <v>0</v>
      </c>
      <c r="L311" s="50">
        <v>0</v>
      </c>
      <c r="M311" s="48">
        <v>0</v>
      </c>
      <c r="N311" s="50"/>
      <c r="O311" s="48">
        <v>0</v>
      </c>
      <c r="P311" s="50"/>
      <c r="Q311" s="50"/>
      <c r="R311" s="50"/>
      <c r="S311" s="50"/>
      <c r="T311" s="50"/>
      <c r="U311" s="50"/>
      <c r="V311" s="50"/>
    </row>
    <row r="312" spans="1:22" ht="23.25" x14ac:dyDescent="0.25">
      <c r="A312" s="32"/>
      <c r="B312" s="102"/>
      <c r="C312" s="102"/>
      <c r="D312" s="20" t="s">
        <v>12</v>
      </c>
      <c r="E312" s="41">
        <f>G312+I312+K312+M312+O312+Q312+S312+U312</f>
        <v>264065.59999999998</v>
      </c>
      <c r="F312" s="41">
        <f t="shared" si="184"/>
        <v>96978.063460000005</v>
      </c>
      <c r="G312" s="50">
        <v>29422.799999999999</v>
      </c>
      <c r="H312" s="50">
        <v>28443.866829999999</v>
      </c>
      <c r="I312" s="50">
        <v>32964.199999999997</v>
      </c>
      <c r="J312" s="50">
        <v>32328.77663</v>
      </c>
      <c r="K312" s="48">
        <v>37460.6</v>
      </c>
      <c r="L312" s="50">
        <v>36205.42</v>
      </c>
      <c r="M312" s="48">
        <v>32840</v>
      </c>
      <c r="N312" s="50"/>
      <c r="O312" s="48">
        <v>32844.5</v>
      </c>
      <c r="P312" s="50"/>
      <c r="Q312" s="50">
        <v>32844.5</v>
      </c>
      <c r="R312" s="50"/>
      <c r="S312" s="50">
        <v>32844.5</v>
      </c>
      <c r="T312" s="50"/>
      <c r="U312" s="50">
        <v>32844.5</v>
      </c>
      <c r="V312" s="50"/>
    </row>
    <row r="313" spans="1:22" ht="99" customHeight="1" x14ac:dyDescent="0.25">
      <c r="A313" s="33"/>
      <c r="B313" s="102"/>
      <c r="C313" s="103"/>
      <c r="D313" s="21" t="s">
        <v>13</v>
      </c>
      <c r="E313" s="41">
        <f t="shared" si="184"/>
        <v>0</v>
      </c>
      <c r="F313" s="41">
        <f t="shared" si="184"/>
        <v>0</v>
      </c>
      <c r="G313" s="49">
        <v>0</v>
      </c>
      <c r="H313" s="50">
        <v>0</v>
      </c>
      <c r="I313" s="50">
        <v>0</v>
      </c>
      <c r="J313" s="50">
        <v>0</v>
      </c>
      <c r="K313" s="48">
        <v>0</v>
      </c>
      <c r="L313" s="50"/>
      <c r="M313" s="48">
        <v>0</v>
      </c>
      <c r="N313" s="50"/>
      <c r="O313" s="48">
        <v>0</v>
      </c>
      <c r="P313" s="50"/>
      <c r="Q313" s="50"/>
      <c r="R313" s="50"/>
      <c r="S313" s="50"/>
      <c r="T313" s="50"/>
      <c r="U313" s="50"/>
      <c r="V313" s="50"/>
    </row>
    <row r="314" spans="1:22" ht="32.25" customHeight="1" x14ac:dyDescent="0.3">
      <c r="A314" s="82" t="s">
        <v>61</v>
      </c>
      <c r="B314" s="102" t="s">
        <v>62</v>
      </c>
      <c r="C314" s="101" t="s">
        <v>63</v>
      </c>
      <c r="D314" s="23" t="s">
        <v>8</v>
      </c>
      <c r="E314" s="41">
        <f>E316+E317+E318+E319</f>
        <v>240</v>
      </c>
      <c r="F314" s="41">
        <f>F316+F317+F318+F319</f>
        <v>85</v>
      </c>
      <c r="G314" s="46">
        <f t="shared" ref="G314:N314" si="185">G316+G317+G318+G319</f>
        <v>0</v>
      </c>
      <c r="H314" s="46">
        <f t="shared" si="185"/>
        <v>0</v>
      </c>
      <c r="I314" s="46">
        <f t="shared" si="185"/>
        <v>60</v>
      </c>
      <c r="J314" s="46">
        <f t="shared" si="185"/>
        <v>60</v>
      </c>
      <c r="K314" s="46">
        <f t="shared" si="185"/>
        <v>60</v>
      </c>
      <c r="L314" s="46">
        <f t="shared" si="185"/>
        <v>25</v>
      </c>
      <c r="M314" s="46">
        <f t="shared" si="185"/>
        <v>60</v>
      </c>
      <c r="N314" s="46">
        <f t="shared" si="185"/>
        <v>0</v>
      </c>
      <c r="O314" s="46">
        <f>O316+O317+O318+O319</f>
        <v>60</v>
      </c>
      <c r="P314" s="46">
        <f>P316+P317+P318+P319</f>
        <v>0</v>
      </c>
      <c r="Q314" s="46">
        <f t="shared" ref="Q314:V314" si="186">Q316+Q317+Q318+Q319</f>
        <v>0</v>
      </c>
      <c r="R314" s="46">
        <f t="shared" si="186"/>
        <v>0</v>
      </c>
      <c r="S314" s="46">
        <f t="shared" si="186"/>
        <v>0</v>
      </c>
      <c r="T314" s="46">
        <f t="shared" si="186"/>
        <v>0</v>
      </c>
      <c r="U314" s="46">
        <f t="shared" si="186"/>
        <v>0</v>
      </c>
      <c r="V314" s="46">
        <f t="shared" si="186"/>
        <v>0</v>
      </c>
    </row>
    <row r="315" spans="1:22" ht="31.5" customHeight="1" x14ac:dyDescent="0.25">
      <c r="A315" s="81"/>
      <c r="B315" s="102"/>
      <c r="C315" s="102"/>
      <c r="D315" s="17" t="s">
        <v>5</v>
      </c>
      <c r="E315" s="41"/>
      <c r="F315" s="41"/>
      <c r="G315" s="49"/>
      <c r="H315" s="50"/>
      <c r="I315" s="50"/>
      <c r="J315" s="50"/>
      <c r="K315" s="48"/>
      <c r="L315" s="50"/>
      <c r="M315" s="48"/>
      <c r="N315" s="50"/>
      <c r="O315" s="48"/>
      <c r="P315" s="50"/>
      <c r="Q315" s="50"/>
      <c r="R315" s="50"/>
      <c r="S315" s="50"/>
      <c r="T315" s="50"/>
      <c r="U315" s="50"/>
      <c r="V315" s="50"/>
    </row>
    <row r="316" spans="1:22" ht="42" customHeight="1" x14ac:dyDescent="0.25">
      <c r="A316" s="81"/>
      <c r="B316" s="102"/>
      <c r="C316" s="102"/>
      <c r="D316" s="18" t="s">
        <v>10</v>
      </c>
      <c r="E316" s="41">
        <f t="shared" ref="E316:F319" si="187">G316+I316+K316+M316+O316</f>
        <v>0</v>
      </c>
      <c r="F316" s="41">
        <f t="shared" si="187"/>
        <v>0</v>
      </c>
      <c r="G316" s="49">
        <v>0</v>
      </c>
      <c r="H316" s="50">
        <v>0</v>
      </c>
      <c r="I316" s="50">
        <v>0</v>
      </c>
      <c r="J316" s="50">
        <v>0</v>
      </c>
      <c r="K316" s="48">
        <v>0</v>
      </c>
      <c r="L316" s="50">
        <v>0</v>
      </c>
      <c r="M316" s="48">
        <v>0</v>
      </c>
      <c r="N316" s="50"/>
      <c r="O316" s="48">
        <v>0</v>
      </c>
      <c r="P316" s="50"/>
      <c r="Q316" s="50"/>
      <c r="R316" s="50"/>
      <c r="S316" s="50"/>
      <c r="T316" s="50"/>
      <c r="U316" s="50"/>
      <c r="V316" s="50"/>
    </row>
    <row r="317" spans="1:22" ht="31.5" customHeight="1" x14ac:dyDescent="0.25">
      <c r="A317" s="81"/>
      <c r="B317" s="102"/>
      <c r="C317" s="102"/>
      <c r="D317" s="19" t="s">
        <v>11</v>
      </c>
      <c r="E317" s="41">
        <f t="shared" si="187"/>
        <v>0</v>
      </c>
      <c r="F317" s="41">
        <f t="shared" si="187"/>
        <v>0</v>
      </c>
      <c r="G317" s="49">
        <v>0</v>
      </c>
      <c r="H317" s="50">
        <v>0</v>
      </c>
      <c r="I317" s="50">
        <v>0</v>
      </c>
      <c r="J317" s="50">
        <v>0</v>
      </c>
      <c r="K317" s="48">
        <v>0</v>
      </c>
      <c r="L317" s="50">
        <v>0</v>
      </c>
      <c r="M317" s="48">
        <v>0</v>
      </c>
      <c r="N317" s="50"/>
      <c r="O317" s="48">
        <v>0</v>
      </c>
      <c r="P317" s="50"/>
      <c r="Q317" s="50"/>
      <c r="R317" s="50"/>
      <c r="S317" s="50"/>
      <c r="T317" s="50"/>
      <c r="U317" s="50"/>
      <c r="V317" s="50"/>
    </row>
    <row r="318" spans="1:22" ht="31.5" customHeight="1" x14ac:dyDescent="0.25">
      <c r="A318" s="81"/>
      <c r="B318" s="102"/>
      <c r="C318" s="102"/>
      <c r="D318" s="20" t="s">
        <v>12</v>
      </c>
      <c r="E318" s="41">
        <f t="shared" si="187"/>
        <v>240</v>
      </c>
      <c r="F318" s="41">
        <f t="shared" si="187"/>
        <v>85</v>
      </c>
      <c r="G318" s="49">
        <v>0</v>
      </c>
      <c r="H318" s="50">
        <v>0</v>
      </c>
      <c r="I318" s="50">
        <v>60</v>
      </c>
      <c r="J318" s="50">
        <v>60</v>
      </c>
      <c r="K318" s="48">
        <v>60</v>
      </c>
      <c r="L318" s="50">
        <v>25</v>
      </c>
      <c r="M318" s="48">
        <v>60</v>
      </c>
      <c r="N318" s="50"/>
      <c r="O318" s="48">
        <v>60</v>
      </c>
      <c r="P318" s="50"/>
      <c r="Q318" s="50"/>
      <c r="R318" s="50"/>
      <c r="S318" s="50"/>
      <c r="T318" s="50"/>
      <c r="U318" s="50"/>
      <c r="V318" s="50"/>
    </row>
    <row r="319" spans="1:22" ht="48" customHeight="1" x14ac:dyDescent="0.25">
      <c r="A319" s="81"/>
      <c r="B319" s="103"/>
      <c r="C319" s="103"/>
      <c r="D319" s="21" t="s">
        <v>13</v>
      </c>
      <c r="E319" s="41">
        <f t="shared" si="187"/>
        <v>0</v>
      </c>
      <c r="F319" s="41">
        <f t="shared" si="187"/>
        <v>0</v>
      </c>
      <c r="G319" s="49">
        <v>0</v>
      </c>
      <c r="H319" s="50">
        <v>0</v>
      </c>
      <c r="I319" s="50">
        <v>0</v>
      </c>
      <c r="J319" s="50">
        <v>0</v>
      </c>
      <c r="K319" s="48">
        <v>0</v>
      </c>
      <c r="L319" s="50">
        <v>0</v>
      </c>
      <c r="M319" s="48">
        <v>0</v>
      </c>
      <c r="N319" s="50"/>
      <c r="O319" s="48">
        <v>0</v>
      </c>
      <c r="P319" s="50"/>
      <c r="Q319" s="50"/>
      <c r="R319" s="50"/>
      <c r="S319" s="50"/>
      <c r="T319" s="50"/>
      <c r="U319" s="50"/>
      <c r="V319" s="50"/>
    </row>
    <row r="320" spans="1:22" ht="32.25" customHeight="1" x14ac:dyDescent="0.2">
      <c r="A320" s="98" t="s">
        <v>69</v>
      </c>
      <c r="B320" s="102" t="s">
        <v>68</v>
      </c>
      <c r="C320" s="101" t="s">
        <v>70</v>
      </c>
      <c r="D320" s="23" t="s">
        <v>8</v>
      </c>
      <c r="E320" s="41">
        <f>E322+E323+E324+E325</f>
        <v>0</v>
      </c>
      <c r="F320" s="41">
        <f>F322+F323+F324+F325</f>
        <v>0</v>
      </c>
      <c r="G320" s="46">
        <f t="shared" ref="G320:N320" si="188">G322+G323+G324+G325</f>
        <v>0</v>
      </c>
      <c r="H320" s="46">
        <f t="shared" si="188"/>
        <v>0</v>
      </c>
      <c r="I320" s="46">
        <f t="shared" si="188"/>
        <v>0</v>
      </c>
      <c r="J320" s="46">
        <f t="shared" si="188"/>
        <v>0</v>
      </c>
      <c r="K320" s="46">
        <f t="shared" si="188"/>
        <v>0</v>
      </c>
      <c r="L320" s="46">
        <f t="shared" si="188"/>
        <v>0</v>
      </c>
      <c r="M320" s="46">
        <f t="shared" si="188"/>
        <v>0</v>
      </c>
      <c r="N320" s="46">
        <f t="shared" si="188"/>
        <v>0</v>
      </c>
      <c r="O320" s="46">
        <f>O322+O323+O324+O325</f>
        <v>0</v>
      </c>
      <c r="P320" s="46">
        <f>P322+P323+P324+P325</f>
        <v>0</v>
      </c>
      <c r="Q320" s="46">
        <f t="shared" ref="Q320:V320" si="189">Q322+Q323+Q324+Q325</f>
        <v>0</v>
      </c>
      <c r="R320" s="46">
        <f t="shared" si="189"/>
        <v>0</v>
      </c>
      <c r="S320" s="46">
        <f t="shared" si="189"/>
        <v>0</v>
      </c>
      <c r="T320" s="46">
        <f t="shared" si="189"/>
        <v>0</v>
      </c>
      <c r="U320" s="46">
        <f t="shared" si="189"/>
        <v>0</v>
      </c>
      <c r="V320" s="46">
        <f t="shared" si="189"/>
        <v>0</v>
      </c>
    </row>
    <row r="321" spans="1:22" ht="31.5" customHeight="1" x14ac:dyDescent="0.2">
      <c r="A321" s="99"/>
      <c r="B321" s="102"/>
      <c r="C321" s="102"/>
      <c r="D321" s="17" t="s">
        <v>5</v>
      </c>
      <c r="E321" s="41"/>
      <c r="F321" s="41"/>
      <c r="G321" s="49"/>
      <c r="H321" s="50"/>
      <c r="I321" s="50"/>
      <c r="J321" s="50"/>
      <c r="K321" s="48"/>
      <c r="L321" s="50"/>
      <c r="M321" s="48"/>
      <c r="N321" s="50"/>
      <c r="O321" s="48"/>
      <c r="P321" s="50"/>
      <c r="Q321" s="50"/>
      <c r="R321" s="50"/>
      <c r="S321" s="50"/>
      <c r="T321" s="50"/>
      <c r="U321" s="50"/>
      <c r="V321" s="50"/>
    </row>
    <row r="322" spans="1:22" ht="45" customHeight="1" x14ac:dyDescent="0.2">
      <c r="A322" s="99"/>
      <c r="B322" s="102"/>
      <c r="C322" s="102"/>
      <c r="D322" s="18" t="s">
        <v>10</v>
      </c>
      <c r="E322" s="41">
        <f t="shared" ref="E322:E325" si="190">G322+I322+K322+M322+O322</f>
        <v>0</v>
      </c>
      <c r="F322" s="41">
        <f t="shared" ref="F322:F325" si="191">H322+J322+L322+N322+P322</f>
        <v>0</v>
      </c>
      <c r="G322" s="49">
        <v>0</v>
      </c>
      <c r="H322" s="50">
        <v>0</v>
      </c>
      <c r="I322" s="50">
        <v>0</v>
      </c>
      <c r="J322" s="50">
        <v>0</v>
      </c>
      <c r="K322" s="48">
        <v>0</v>
      </c>
      <c r="L322" s="50">
        <v>0</v>
      </c>
      <c r="M322" s="48">
        <v>0</v>
      </c>
      <c r="N322" s="50"/>
      <c r="O322" s="48">
        <v>0</v>
      </c>
      <c r="P322" s="50"/>
      <c r="Q322" s="50">
        <v>0</v>
      </c>
      <c r="R322" s="50"/>
      <c r="S322" s="50">
        <v>0</v>
      </c>
      <c r="T322" s="50"/>
      <c r="U322" s="50">
        <v>0</v>
      </c>
      <c r="V322" s="50"/>
    </row>
    <row r="323" spans="1:22" ht="31.5" customHeight="1" x14ac:dyDescent="0.2">
      <c r="A323" s="99"/>
      <c r="B323" s="102"/>
      <c r="C323" s="102"/>
      <c r="D323" s="19" t="s">
        <v>11</v>
      </c>
      <c r="E323" s="41">
        <f t="shared" si="190"/>
        <v>0</v>
      </c>
      <c r="F323" s="41">
        <f t="shared" si="191"/>
        <v>0</v>
      </c>
      <c r="G323" s="49">
        <v>0</v>
      </c>
      <c r="H323" s="50">
        <v>0</v>
      </c>
      <c r="I323" s="50">
        <v>0</v>
      </c>
      <c r="J323" s="50">
        <v>0</v>
      </c>
      <c r="K323" s="48">
        <v>0</v>
      </c>
      <c r="L323" s="50">
        <v>0</v>
      </c>
      <c r="M323" s="48">
        <v>0</v>
      </c>
      <c r="N323" s="50"/>
      <c r="O323" s="48">
        <v>0</v>
      </c>
      <c r="P323" s="50"/>
      <c r="Q323" s="50">
        <v>0</v>
      </c>
      <c r="R323" s="50"/>
      <c r="S323" s="50">
        <v>0</v>
      </c>
      <c r="T323" s="50"/>
      <c r="U323" s="50">
        <v>0</v>
      </c>
      <c r="V323" s="50"/>
    </row>
    <row r="324" spans="1:22" ht="31.5" customHeight="1" x14ac:dyDescent="0.2">
      <c r="A324" s="99"/>
      <c r="B324" s="102"/>
      <c r="C324" s="102"/>
      <c r="D324" s="20" t="s">
        <v>12</v>
      </c>
      <c r="E324" s="41">
        <f t="shared" si="190"/>
        <v>0</v>
      </c>
      <c r="F324" s="41">
        <f t="shared" si="191"/>
        <v>0</v>
      </c>
      <c r="G324" s="49">
        <v>0</v>
      </c>
      <c r="H324" s="50">
        <v>0</v>
      </c>
      <c r="I324" s="50">
        <v>0</v>
      </c>
      <c r="J324" s="50">
        <v>0</v>
      </c>
      <c r="K324" s="48">
        <v>0</v>
      </c>
      <c r="L324" s="50">
        <v>0</v>
      </c>
      <c r="M324" s="48">
        <v>0</v>
      </c>
      <c r="N324" s="50"/>
      <c r="O324" s="48">
        <v>0</v>
      </c>
      <c r="P324" s="50"/>
      <c r="Q324" s="50">
        <v>0</v>
      </c>
      <c r="R324" s="50"/>
      <c r="S324" s="50">
        <v>0</v>
      </c>
      <c r="T324" s="50"/>
      <c r="U324" s="50">
        <v>0</v>
      </c>
      <c r="V324" s="50"/>
    </row>
    <row r="325" spans="1:22" ht="72.75" customHeight="1" x14ac:dyDescent="0.2">
      <c r="A325" s="100"/>
      <c r="B325" s="103"/>
      <c r="C325" s="103"/>
      <c r="D325" s="21" t="s">
        <v>13</v>
      </c>
      <c r="E325" s="41">
        <f t="shared" si="190"/>
        <v>0</v>
      </c>
      <c r="F325" s="41">
        <f t="shared" si="191"/>
        <v>0</v>
      </c>
      <c r="G325" s="49">
        <v>0</v>
      </c>
      <c r="H325" s="50">
        <v>0</v>
      </c>
      <c r="I325" s="50">
        <v>0</v>
      </c>
      <c r="J325" s="50">
        <v>0</v>
      </c>
      <c r="K325" s="48">
        <v>0</v>
      </c>
      <c r="L325" s="50">
        <v>0</v>
      </c>
      <c r="M325" s="48">
        <v>0</v>
      </c>
      <c r="N325" s="50"/>
      <c r="O325" s="48">
        <v>0</v>
      </c>
      <c r="P325" s="50"/>
      <c r="Q325" s="50">
        <v>0</v>
      </c>
      <c r="R325" s="50"/>
      <c r="S325" s="50">
        <v>0</v>
      </c>
      <c r="T325" s="50"/>
      <c r="U325" s="50">
        <v>0</v>
      </c>
      <c r="V325" s="50"/>
    </row>
    <row r="326" spans="1:22" ht="39" customHeight="1" x14ac:dyDescent="0.2">
      <c r="A326" s="98" t="s">
        <v>79</v>
      </c>
      <c r="B326" s="101" t="s">
        <v>112</v>
      </c>
      <c r="C326" s="101" t="s">
        <v>70</v>
      </c>
      <c r="D326" s="23" t="s">
        <v>8</v>
      </c>
      <c r="E326" s="41">
        <f>E328+E329+E330+E331</f>
        <v>2751.7379999999998</v>
      </c>
      <c r="F326" s="41">
        <f t="shared" ref="F326:V326" si="192">F328+F329+F330+F331</f>
        <v>0</v>
      </c>
      <c r="G326" s="41">
        <f t="shared" si="192"/>
        <v>0</v>
      </c>
      <c r="H326" s="41">
        <f t="shared" si="192"/>
        <v>0</v>
      </c>
      <c r="I326" s="41">
        <f t="shared" si="192"/>
        <v>0</v>
      </c>
      <c r="J326" s="41">
        <f t="shared" si="192"/>
        <v>0</v>
      </c>
      <c r="K326" s="41">
        <f t="shared" si="192"/>
        <v>0</v>
      </c>
      <c r="L326" s="41">
        <f t="shared" si="192"/>
        <v>0</v>
      </c>
      <c r="M326" s="41">
        <f t="shared" si="192"/>
        <v>2751.7379999999998</v>
      </c>
      <c r="N326" s="41">
        <f t="shared" si="192"/>
        <v>0</v>
      </c>
      <c r="O326" s="41">
        <f t="shared" si="192"/>
        <v>0</v>
      </c>
      <c r="P326" s="41">
        <f t="shared" si="192"/>
        <v>0</v>
      </c>
      <c r="Q326" s="41">
        <f t="shared" si="192"/>
        <v>0</v>
      </c>
      <c r="R326" s="41">
        <f t="shared" si="192"/>
        <v>0</v>
      </c>
      <c r="S326" s="41">
        <f t="shared" si="192"/>
        <v>0</v>
      </c>
      <c r="T326" s="41">
        <f t="shared" si="192"/>
        <v>0</v>
      </c>
      <c r="U326" s="41">
        <f t="shared" si="192"/>
        <v>0</v>
      </c>
      <c r="V326" s="41">
        <f t="shared" si="192"/>
        <v>0</v>
      </c>
    </row>
    <row r="327" spans="1:22" ht="31.5" customHeight="1" x14ac:dyDescent="0.2">
      <c r="A327" s="99"/>
      <c r="B327" s="102"/>
      <c r="C327" s="102"/>
      <c r="D327" s="17" t="s">
        <v>5</v>
      </c>
      <c r="E327" s="41"/>
      <c r="F327" s="41"/>
      <c r="G327" s="49"/>
      <c r="H327" s="50"/>
      <c r="I327" s="50"/>
      <c r="J327" s="50"/>
      <c r="K327" s="48"/>
      <c r="L327" s="50"/>
      <c r="M327" s="48"/>
      <c r="N327" s="50"/>
      <c r="O327" s="48"/>
      <c r="P327" s="50"/>
      <c r="Q327" s="50"/>
      <c r="R327" s="50"/>
      <c r="S327" s="50"/>
      <c r="T327" s="50"/>
      <c r="U327" s="50"/>
      <c r="V327" s="50"/>
    </row>
    <row r="328" spans="1:22" ht="50.25" customHeight="1" x14ac:dyDescent="0.2">
      <c r="A328" s="99"/>
      <c r="B328" s="102"/>
      <c r="C328" s="102"/>
      <c r="D328" s="18" t="s">
        <v>10</v>
      </c>
      <c r="E328" s="41">
        <f t="shared" ref="E328:F331" si="193">G328+I328+K328+M328+O328</f>
        <v>0</v>
      </c>
      <c r="F328" s="41">
        <f t="shared" si="193"/>
        <v>0</v>
      </c>
      <c r="G328" s="49">
        <v>0</v>
      </c>
      <c r="H328" s="49">
        <v>0</v>
      </c>
      <c r="I328" s="49">
        <v>0</v>
      </c>
      <c r="J328" s="49">
        <v>0</v>
      </c>
      <c r="K328" s="49">
        <v>0</v>
      </c>
      <c r="L328" s="49">
        <v>0</v>
      </c>
      <c r="M328" s="49">
        <v>0</v>
      </c>
      <c r="N328" s="49">
        <v>0</v>
      </c>
      <c r="O328" s="49">
        <v>0</v>
      </c>
      <c r="P328" s="49">
        <v>0</v>
      </c>
      <c r="Q328" s="49">
        <v>0</v>
      </c>
      <c r="R328" s="49">
        <v>0</v>
      </c>
      <c r="S328" s="49">
        <v>0</v>
      </c>
      <c r="T328" s="49">
        <v>0</v>
      </c>
      <c r="U328" s="49">
        <v>0</v>
      </c>
      <c r="V328" s="49">
        <v>0</v>
      </c>
    </row>
    <row r="329" spans="1:22" ht="34.5" customHeight="1" x14ac:dyDescent="0.2">
      <c r="A329" s="99"/>
      <c r="B329" s="102"/>
      <c r="C329" s="102"/>
      <c r="D329" s="19" t="s">
        <v>11</v>
      </c>
      <c r="E329" s="41">
        <f t="shared" si="193"/>
        <v>0</v>
      </c>
      <c r="F329" s="41">
        <f t="shared" si="193"/>
        <v>0</v>
      </c>
      <c r="G329" s="49">
        <v>0</v>
      </c>
      <c r="H329" s="49">
        <v>0</v>
      </c>
      <c r="I329" s="49">
        <v>0</v>
      </c>
      <c r="J329" s="49">
        <v>0</v>
      </c>
      <c r="K329" s="49">
        <v>0</v>
      </c>
      <c r="L329" s="49">
        <v>0</v>
      </c>
      <c r="M329" s="49">
        <v>0</v>
      </c>
      <c r="N329" s="49">
        <v>0</v>
      </c>
      <c r="O329" s="49">
        <v>0</v>
      </c>
      <c r="P329" s="49">
        <v>0</v>
      </c>
      <c r="Q329" s="49">
        <v>0</v>
      </c>
      <c r="R329" s="49">
        <v>0</v>
      </c>
      <c r="S329" s="49">
        <v>0</v>
      </c>
      <c r="T329" s="49">
        <v>0</v>
      </c>
      <c r="U329" s="49">
        <v>0</v>
      </c>
      <c r="V329" s="49">
        <v>0</v>
      </c>
    </row>
    <row r="330" spans="1:22" ht="28.5" customHeight="1" x14ac:dyDescent="0.2">
      <c r="A330" s="99"/>
      <c r="B330" s="102"/>
      <c r="C330" s="102"/>
      <c r="D330" s="20" t="s">
        <v>12</v>
      </c>
      <c r="E330" s="41">
        <f t="shared" si="193"/>
        <v>2751.7379999999998</v>
      </c>
      <c r="F330" s="41">
        <f t="shared" si="193"/>
        <v>0</v>
      </c>
      <c r="G330" s="49">
        <v>0</v>
      </c>
      <c r="H330" s="49">
        <v>0</v>
      </c>
      <c r="I330" s="49">
        <v>0</v>
      </c>
      <c r="J330" s="49">
        <v>0</v>
      </c>
      <c r="K330" s="49">
        <v>0</v>
      </c>
      <c r="L330" s="49">
        <v>0</v>
      </c>
      <c r="M330" s="50">
        <v>2751.7379999999998</v>
      </c>
      <c r="N330" s="49">
        <v>0</v>
      </c>
      <c r="O330" s="49">
        <v>0</v>
      </c>
      <c r="P330" s="49">
        <v>0</v>
      </c>
      <c r="Q330" s="49">
        <v>0</v>
      </c>
      <c r="R330" s="49">
        <v>0</v>
      </c>
      <c r="S330" s="49">
        <v>0</v>
      </c>
      <c r="T330" s="49">
        <v>0</v>
      </c>
      <c r="U330" s="49">
        <v>0</v>
      </c>
      <c r="V330" s="49">
        <v>0</v>
      </c>
    </row>
    <row r="331" spans="1:22" ht="51" customHeight="1" x14ac:dyDescent="0.2">
      <c r="A331" s="100"/>
      <c r="B331" s="103"/>
      <c r="C331" s="103"/>
      <c r="D331" s="21" t="s">
        <v>13</v>
      </c>
      <c r="E331" s="41">
        <f t="shared" si="193"/>
        <v>0</v>
      </c>
      <c r="F331" s="41">
        <f t="shared" si="193"/>
        <v>0</v>
      </c>
      <c r="G331" s="49">
        <v>0</v>
      </c>
      <c r="H331" s="49">
        <v>0</v>
      </c>
      <c r="I331" s="49">
        <v>0</v>
      </c>
      <c r="J331" s="49">
        <v>0</v>
      </c>
      <c r="K331" s="49">
        <v>0</v>
      </c>
      <c r="L331" s="49">
        <v>0</v>
      </c>
      <c r="M331" s="49">
        <v>0</v>
      </c>
      <c r="N331" s="49">
        <v>0</v>
      </c>
      <c r="O331" s="49">
        <v>0</v>
      </c>
      <c r="P331" s="49">
        <v>0</v>
      </c>
      <c r="Q331" s="49">
        <v>0</v>
      </c>
      <c r="R331" s="49">
        <v>0</v>
      </c>
      <c r="S331" s="49">
        <v>0</v>
      </c>
      <c r="T331" s="49">
        <v>0</v>
      </c>
      <c r="U331" s="49">
        <v>0</v>
      </c>
      <c r="V331" s="49">
        <v>0</v>
      </c>
    </row>
    <row r="332" spans="1:22" ht="22.5" x14ac:dyDescent="0.3">
      <c r="B332" s="83" t="s">
        <v>14</v>
      </c>
      <c r="C332" s="84"/>
      <c r="D332" s="71" t="s">
        <v>8</v>
      </c>
      <c r="E332" s="72">
        <f>G332+I332+K332+M332+O332+Q332+S332+U332</f>
        <v>13903703.811350003</v>
      </c>
      <c r="F332" s="72">
        <f>F334+F335+F336+F337</f>
        <v>5383413.30418</v>
      </c>
      <c r="G332" s="72">
        <f t="shared" ref="G332:V332" si="194">G334+G335+G336+G337</f>
        <v>1878233.1033900001</v>
      </c>
      <c r="H332" s="72">
        <f t="shared" si="194"/>
        <v>1837066.4058400001</v>
      </c>
      <c r="I332" s="72">
        <f t="shared" si="194"/>
        <v>1659301.7522499999</v>
      </c>
      <c r="J332" s="72">
        <f t="shared" si="194"/>
        <v>1617540.3883400001</v>
      </c>
      <c r="K332" s="72">
        <f t="shared" si="194"/>
        <v>1915770.3229099996</v>
      </c>
      <c r="L332" s="72">
        <f t="shared" si="194"/>
        <v>1928806.51</v>
      </c>
      <c r="M332" s="72">
        <f t="shared" si="194"/>
        <v>1858668.0883600004</v>
      </c>
      <c r="N332" s="72">
        <f t="shared" si="194"/>
        <v>0</v>
      </c>
      <c r="O332" s="72">
        <f t="shared" si="194"/>
        <v>1672208.75991</v>
      </c>
      <c r="P332" s="72">
        <f t="shared" si="194"/>
        <v>0</v>
      </c>
      <c r="Q332" s="72">
        <f t="shared" si="194"/>
        <v>1689501.19099</v>
      </c>
      <c r="R332" s="72">
        <f t="shared" si="194"/>
        <v>0</v>
      </c>
      <c r="S332" s="72">
        <f t="shared" si="194"/>
        <v>1597610.82953</v>
      </c>
      <c r="T332" s="72">
        <f t="shared" si="194"/>
        <v>0</v>
      </c>
      <c r="U332" s="72">
        <f t="shared" si="194"/>
        <v>1632409.76401</v>
      </c>
      <c r="V332" s="72">
        <f t="shared" si="194"/>
        <v>0</v>
      </c>
    </row>
    <row r="333" spans="1:22" ht="23.25" x14ac:dyDescent="0.35">
      <c r="B333" s="85"/>
      <c r="C333" s="86"/>
      <c r="D333" s="73" t="s">
        <v>5</v>
      </c>
      <c r="E333" s="74"/>
      <c r="F333" s="74"/>
      <c r="G333" s="75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</row>
    <row r="334" spans="1:22" ht="46.5" x14ac:dyDescent="0.35">
      <c r="B334" s="85"/>
      <c r="C334" s="86"/>
      <c r="D334" s="77" t="s">
        <v>19</v>
      </c>
      <c r="E334" s="72">
        <f>G334+I334+K334+M334+O334+Q334+S334+U334</f>
        <v>1397030.8293899999</v>
      </c>
      <c r="F334" s="72">
        <f>H334+J334+L334+N334+P334</f>
        <v>788356.46527000004</v>
      </c>
      <c r="G334" s="72">
        <f t="shared" ref="G334:V334" si="195">G310+G268+G238+G214+G208+G178+G154+G118+G112+G106+G100+G70+G64+G39+G33+G27+G9+G314+G322+G328</f>
        <v>271212.89759000001</v>
      </c>
      <c r="H334" s="72">
        <f t="shared" si="195"/>
        <v>263643.03605000005</v>
      </c>
      <c r="I334" s="72">
        <f t="shared" si="195"/>
        <v>291621.13107</v>
      </c>
      <c r="J334" s="72">
        <f t="shared" si="195"/>
        <v>282193.58922000002</v>
      </c>
      <c r="K334" s="72">
        <f t="shared" si="195"/>
        <v>240856.59302</v>
      </c>
      <c r="L334" s="72">
        <f t="shared" si="195"/>
        <v>242519.84000000003</v>
      </c>
      <c r="M334" s="72">
        <f t="shared" si="195"/>
        <v>129127.60674999999</v>
      </c>
      <c r="N334" s="72">
        <f t="shared" si="195"/>
        <v>0</v>
      </c>
      <c r="O334" s="72">
        <f t="shared" si="195"/>
        <v>166212.03870999999</v>
      </c>
      <c r="P334" s="72">
        <f t="shared" si="195"/>
        <v>0</v>
      </c>
      <c r="Q334" s="72">
        <f t="shared" si="195"/>
        <v>87493.690299999987</v>
      </c>
      <c r="R334" s="72">
        <f t="shared" si="195"/>
        <v>0</v>
      </c>
      <c r="S334" s="72">
        <f t="shared" si="195"/>
        <v>87493.690299999987</v>
      </c>
      <c r="T334" s="72">
        <f t="shared" si="195"/>
        <v>0</v>
      </c>
      <c r="U334" s="72">
        <f t="shared" si="195"/>
        <v>123013.18164999998</v>
      </c>
      <c r="V334" s="72">
        <f t="shared" si="195"/>
        <v>0</v>
      </c>
    </row>
    <row r="335" spans="1:22" ht="23.25" x14ac:dyDescent="0.35">
      <c r="B335" s="85"/>
      <c r="C335" s="86"/>
      <c r="D335" s="78" t="s">
        <v>11</v>
      </c>
      <c r="E335" s="72">
        <f t="shared" ref="E335:E337" si="196">G335+I335+K335+M335+O335+Q335+S335+U335</f>
        <v>5754101.5077400012</v>
      </c>
      <c r="F335" s="72">
        <f>H335+J335+L335+N335+P335</f>
        <v>2255059.9964299998</v>
      </c>
      <c r="G335" s="72">
        <f t="shared" ref="G335:V335" si="197">G311+G269+G239+G215+G209+G179+G155+G119+G113+G107+G101+G71+G65+G40+G34+G28+G10+G315+G323+G329</f>
        <v>846182.80966000003</v>
      </c>
      <c r="H335" s="72">
        <f t="shared" si="197"/>
        <v>832105.81279999996</v>
      </c>
      <c r="I335" s="72">
        <f t="shared" si="197"/>
        <v>590478.6564199999</v>
      </c>
      <c r="J335" s="72">
        <f t="shared" si="197"/>
        <v>580307.63362999994</v>
      </c>
      <c r="K335" s="72">
        <f t="shared" si="197"/>
        <v>828650.48535999993</v>
      </c>
      <c r="L335" s="72">
        <f t="shared" si="197"/>
        <v>842646.54999999993</v>
      </c>
      <c r="M335" s="72">
        <f t="shared" si="197"/>
        <v>787109.17976000009</v>
      </c>
      <c r="N335" s="72">
        <f t="shared" si="197"/>
        <v>0</v>
      </c>
      <c r="O335" s="72">
        <f t="shared" si="197"/>
        <v>635806.58706000005</v>
      </c>
      <c r="P335" s="72">
        <f t="shared" si="197"/>
        <v>0</v>
      </c>
      <c r="Q335" s="72">
        <f t="shared" si="197"/>
        <v>748873.23024000006</v>
      </c>
      <c r="R335" s="72">
        <f t="shared" si="197"/>
        <v>0</v>
      </c>
      <c r="S335" s="72">
        <f t="shared" si="197"/>
        <v>658137.83583</v>
      </c>
      <c r="T335" s="72">
        <f t="shared" si="197"/>
        <v>0</v>
      </c>
      <c r="U335" s="72">
        <f t="shared" si="197"/>
        <v>658862.72341000009</v>
      </c>
      <c r="V335" s="72">
        <f t="shared" si="197"/>
        <v>0</v>
      </c>
    </row>
    <row r="336" spans="1:22" ht="23.25" x14ac:dyDescent="0.35">
      <c r="B336" s="85"/>
      <c r="C336" s="86"/>
      <c r="D336" s="79" t="s">
        <v>12</v>
      </c>
      <c r="E336" s="72">
        <f t="shared" si="196"/>
        <v>6196568.7740799999</v>
      </c>
      <c r="F336" s="72">
        <f>H336+J336+L336+N336+P336</f>
        <v>2153085.9894800005</v>
      </c>
      <c r="G336" s="72">
        <f t="shared" ref="G336:V336" si="198">G312+G270+G240+G216+G210+G180+G156+G120+G114+G108+G102+G72+G66+G41+G35+G29+G11+G316+G324+G330</f>
        <v>710397.67414000002</v>
      </c>
      <c r="H336" s="72">
        <f t="shared" si="198"/>
        <v>692743.29399000015</v>
      </c>
      <c r="I336" s="72">
        <f t="shared" si="198"/>
        <v>709362.03330000001</v>
      </c>
      <c r="J336" s="72">
        <f t="shared" si="198"/>
        <v>685537.18549000006</v>
      </c>
      <c r="K336" s="72">
        <f t="shared" si="198"/>
        <v>777484.8645299999</v>
      </c>
      <c r="L336" s="72">
        <f t="shared" si="198"/>
        <v>774805.51000000013</v>
      </c>
      <c r="M336" s="72">
        <f t="shared" si="198"/>
        <v>866258.46717000019</v>
      </c>
      <c r="N336" s="72">
        <f t="shared" si="198"/>
        <v>0</v>
      </c>
      <c r="O336" s="72">
        <f t="shared" si="198"/>
        <v>796997.17613999988</v>
      </c>
      <c r="P336" s="72">
        <f t="shared" si="198"/>
        <v>0</v>
      </c>
      <c r="Q336" s="72">
        <f t="shared" si="198"/>
        <v>779941.31244999997</v>
      </c>
      <c r="R336" s="72">
        <f t="shared" si="198"/>
        <v>0</v>
      </c>
      <c r="S336" s="72">
        <f t="shared" si="198"/>
        <v>778786.34539999987</v>
      </c>
      <c r="T336" s="72">
        <f t="shared" si="198"/>
        <v>0</v>
      </c>
      <c r="U336" s="72">
        <f t="shared" si="198"/>
        <v>777340.90094999992</v>
      </c>
      <c r="V336" s="72">
        <f t="shared" si="198"/>
        <v>0</v>
      </c>
    </row>
    <row r="337" spans="2:22" ht="46.5" x14ac:dyDescent="0.35">
      <c r="B337" s="87"/>
      <c r="C337" s="88"/>
      <c r="D337" s="80" t="s">
        <v>13</v>
      </c>
      <c r="E337" s="72">
        <f t="shared" si="196"/>
        <v>556002.70013999997</v>
      </c>
      <c r="F337" s="72">
        <f>H337+J337+L337+N337+P337</f>
        <v>186910.853</v>
      </c>
      <c r="G337" s="72">
        <f t="shared" ref="G337:V337" si="199">G313+G271+G241+G217+G211+G181+G157+G121+G115+G109+G103+G73+G67+G42+G36+G30+G12+G317+G325+G331</f>
        <v>50439.722000000002</v>
      </c>
      <c r="H337" s="72">
        <f t="shared" si="199"/>
        <v>48574.263000000006</v>
      </c>
      <c r="I337" s="72">
        <f t="shared" si="199"/>
        <v>67839.931459999993</v>
      </c>
      <c r="J337" s="72">
        <f t="shared" si="199"/>
        <v>69501.98</v>
      </c>
      <c r="K337" s="72">
        <f t="shared" si="199"/>
        <v>68778.38</v>
      </c>
      <c r="L337" s="72">
        <f t="shared" si="199"/>
        <v>68834.61</v>
      </c>
      <c r="M337" s="72">
        <f t="shared" si="199"/>
        <v>76172.83468</v>
      </c>
      <c r="N337" s="72">
        <f t="shared" si="199"/>
        <v>0</v>
      </c>
      <c r="O337" s="72">
        <f t="shared" si="199"/>
        <v>73192.957999999999</v>
      </c>
      <c r="P337" s="72">
        <f t="shared" si="199"/>
        <v>0</v>
      </c>
      <c r="Q337" s="72">
        <f t="shared" si="199"/>
        <v>73192.957999999999</v>
      </c>
      <c r="R337" s="72">
        <f t="shared" si="199"/>
        <v>0</v>
      </c>
      <c r="S337" s="72">
        <f t="shared" si="199"/>
        <v>73192.957999999999</v>
      </c>
      <c r="T337" s="72">
        <f t="shared" si="199"/>
        <v>0</v>
      </c>
      <c r="U337" s="72">
        <f t="shared" si="199"/>
        <v>73192.957999999999</v>
      </c>
      <c r="V337" s="72">
        <f t="shared" si="199"/>
        <v>0</v>
      </c>
    </row>
    <row r="338" spans="2:22" ht="20.25" x14ac:dyDescent="0.3">
      <c r="B338" s="14"/>
      <c r="C338" s="15"/>
      <c r="D338" s="16"/>
      <c r="E338" s="35"/>
      <c r="G338" s="36"/>
      <c r="H338" s="55"/>
    </row>
    <row r="339" spans="2:22" ht="30.75" customHeight="1" x14ac:dyDescent="0.3">
      <c r="B339" s="132" t="s">
        <v>16</v>
      </c>
      <c r="C339" s="132"/>
      <c r="D339" s="16"/>
      <c r="E339" s="35"/>
      <c r="G339" s="36"/>
      <c r="H339" s="55"/>
    </row>
    <row r="340" spans="2:22" x14ac:dyDescent="0.25">
      <c r="G340" s="51"/>
      <c r="H340" s="55"/>
    </row>
  </sheetData>
  <autoFilter ref="A4:G6">
    <filterColumn colId="3" showButton="0"/>
    <filterColumn colId="4" showButton="0"/>
    <filterColumn colId="5" showButton="0"/>
  </autoFilter>
  <mergeCells count="100">
    <mergeCell ref="Q5:R5"/>
    <mergeCell ref="S5:T5"/>
    <mergeCell ref="U5:V5"/>
    <mergeCell ref="C104:C109"/>
    <mergeCell ref="B188:B193"/>
    <mergeCell ref="B182:B187"/>
    <mergeCell ref="B31:B36"/>
    <mergeCell ref="C31:C36"/>
    <mergeCell ref="B98:B103"/>
    <mergeCell ref="C98:C103"/>
    <mergeCell ref="B68:B73"/>
    <mergeCell ref="B80:B85"/>
    <mergeCell ref="B74:B79"/>
    <mergeCell ref="B92:B97"/>
    <mergeCell ref="C68:C97"/>
    <mergeCell ref="B86:B91"/>
    <mergeCell ref="A104:A109"/>
    <mergeCell ref="C116:C145"/>
    <mergeCell ref="C152:C175"/>
    <mergeCell ref="A152:A175"/>
    <mergeCell ref="B140:B145"/>
    <mergeCell ref="B146:B151"/>
    <mergeCell ref="B104:B109"/>
    <mergeCell ref="B122:B127"/>
    <mergeCell ref="B128:B133"/>
    <mergeCell ref="B152:B157"/>
    <mergeCell ref="B158:B163"/>
    <mergeCell ref="B170:B175"/>
    <mergeCell ref="B339:C339"/>
    <mergeCell ref="C110:C115"/>
    <mergeCell ref="B110:B115"/>
    <mergeCell ref="B212:B217"/>
    <mergeCell ref="B116:B121"/>
    <mergeCell ref="B278:B283"/>
    <mergeCell ref="B284:B289"/>
    <mergeCell ref="B176:B181"/>
    <mergeCell ref="C308:C313"/>
    <mergeCell ref="B308:B313"/>
    <mergeCell ref="B134:B139"/>
    <mergeCell ref="B296:B301"/>
    <mergeCell ref="B302:B307"/>
    <mergeCell ref="B164:B169"/>
    <mergeCell ref="B236:B241"/>
    <mergeCell ref="C236:C265"/>
    <mergeCell ref="A25:A30"/>
    <mergeCell ref="B25:B30"/>
    <mergeCell ref="C25:C30"/>
    <mergeCell ref="A62:A67"/>
    <mergeCell ref="B62:B67"/>
    <mergeCell ref="C62:C67"/>
    <mergeCell ref="B37:B42"/>
    <mergeCell ref="C37:C60"/>
    <mergeCell ref="B43:B48"/>
    <mergeCell ref="B49:B54"/>
    <mergeCell ref="B55:B60"/>
    <mergeCell ref="A7:A24"/>
    <mergeCell ref="B7:B12"/>
    <mergeCell ref="B13:B18"/>
    <mergeCell ref="B19:B24"/>
    <mergeCell ref="C7:C24"/>
    <mergeCell ref="A1:L1"/>
    <mergeCell ref="A2:M2"/>
    <mergeCell ref="D5:D6"/>
    <mergeCell ref="G5:H5"/>
    <mergeCell ref="I5:J5"/>
    <mergeCell ref="A4:A6"/>
    <mergeCell ref="B4:B6"/>
    <mergeCell ref="M5:N5"/>
    <mergeCell ref="D4:P4"/>
    <mergeCell ref="O5:P5"/>
    <mergeCell ref="E5:E6"/>
    <mergeCell ref="C4:C6"/>
    <mergeCell ref="K5:L5"/>
    <mergeCell ref="F5:F6"/>
    <mergeCell ref="W206:X211"/>
    <mergeCell ref="B320:B325"/>
    <mergeCell ref="C320:C325"/>
    <mergeCell ref="B314:B319"/>
    <mergeCell ref="C314:C319"/>
    <mergeCell ref="B224:B229"/>
    <mergeCell ref="B290:B295"/>
    <mergeCell ref="B266:B271"/>
    <mergeCell ref="B272:B277"/>
    <mergeCell ref="C266:C307"/>
    <mergeCell ref="B230:B235"/>
    <mergeCell ref="B206:B211"/>
    <mergeCell ref="B242:B247"/>
    <mergeCell ref="B248:B253"/>
    <mergeCell ref="B254:B259"/>
    <mergeCell ref="B260:B265"/>
    <mergeCell ref="A320:A325"/>
    <mergeCell ref="A326:A331"/>
    <mergeCell ref="B326:B331"/>
    <mergeCell ref="C326:C331"/>
    <mergeCell ref="B194:B199"/>
    <mergeCell ref="C176:C205"/>
    <mergeCell ref="B200:B205"/>
    <mergeCell ref="B218:B223"/>
    <mergeCell ref="C212:C235"/>
    <mergeCell ref="C206:C211"/>
  </mergeCells>
  <phoneticPr fontId="3" type="noConversion"/>
  <pageMargins left="0.45" right="0.19685039370078741" top="0.31496062992125984" bottom="0.39370078740157483" header="0.19685039370078741" footer="0.39370078740157483"/>
  <pageSetup paperSize="9" scale="33" fitToHeight="0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Q6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arsadmin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Кашникова Любовь Миневарисовна</cp:lastModifiedBy>
  <cp:lastPrinted>2023-01-31T06:16:51Z</cp:lastPrinted>
  <dcterms:created xsi:type="dcterms:W3CDTF">2010-09-01T05:03:52Z</dcterms:created>
  <dcterms:modified xsi:type="dcterms:W3CDTF">2024-07-11T06:40:42Z</dcterms:modified>
</cp:coreProperties>
</file>