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Программы\Реестры\"/>
    </mc:Choice>
  </mc:AlternateContent>
  <bookViews>
    <workbookView xWindow="480" yWindow="60" windowWidth="13260" windowHeight="93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Лист1!$A$4:$K$6</definedName>
    <definedName name="_xlnm.Print_Titles" localSheetId="0">Лист1!$4:$6</definedName>
    <definedName name="_xlnm.Print_Area" localSheetId="0">Лист1!$A$3:$T$333</definedName>
  </definedNames>
  <calcPr calcId="162913"/>
</workbook>
</file>

<file path=xl/calcChain.xml><?xml version="1.0" encoding="utf-8"?>
<calcChain xmlns="http://schemas.openxmlformats.org/spreadsheetml/2006/main">
  <c r="Q244" i="1" l="1"/>
  <c r="Q328" i="1"/>
  <c r="L9" i="1" l="1"/>
  <c r="L10" i="1"/>
  <c r="L11" i="1"/>
  <c r="L220" i="1" l="1"/>
  <c r="L221" i="1"/>
  <c r="L222" i="1"/>
  <c r="L154" i="1"/>
  <c r="L155" i="1"/>
  <c r="L156" i="1"/>
  <c r="L178" i="1"/>
  <c r="L179" i="1"/>
  <c r="L180" i="1"/>
  <c r="L273" i="1"/>
  <c r="L274" i="1"/>
  <c r="L275" i="1"/>
  <c r="L276" i="1"/>
  <c r="S275" i="1"/>
  <c r="E275" i="1" s="1"/>
  <c r="L117" i="1"/>
  <c r="L118" i="1"/>
  <c r="L119" i="1"/>
  <c r="L120" i="1"/>
  <c r="L243" i="1"/>
  <c r="L244" i="1"/>
  <c r="L245" i="1"/>
  <c r="L246" i="1"/>
  <c r="L39" i="1"/>
  <c r="L40" i="1"/>
  <c r="L41" i="1"/>
  <c r="L42" i="1"/>
  <c r="E287" i="1" l="1"/>
  <c r="O283" i="1"/>
  <c r="S283" i="1"/>
  <c r="L139" i="1" l="1"/>
  <c r="M139" i="1"/>
  <c r="N139" i="1"/>
  <c r="O139" i="1"/>
  <c r="P139" i="1"/>
  <c r="Q139" i="1"/>
  <c r="R139" i="1"/>
  <c r="S139" i="1"/>
  <c r="K139" i="1"/>
  <c r="S10" i="1" l="1"/>
  <c r="R7" i="1"/>
  <c r="T7" i="1"/>
  <c r="P7" i="1"/>
  <c r="O10" i="1"/>
  <c r="E22" i="1"/>
  <c r="E10" i="1"/>
  <c r="E15" i="1"/>
  <c r="E16" i="1"/>
  <c r="E17" i="1"/>
  <c r="P13" i="1"/>
  <c r="Q13" i="1"/>
  <c r="R13" i="1"/>
  <c r="S13" i="1"/>
  <c r="O13" i="1"/>
  <c r="E269" i="1" l="1"/>
  <c r="E268" i="1"/>
  <c r="N265" i="1"/>
  <c r="O265" i="1"/>
  <c r="P265" i="1"/>
  <c r="Q265" i="1"/>
  <c r="R265" i="1"/>
  <c r="S265" i="1"/>
  <c r="T265" i="1"/>
  <c r="G319" i="1" l="1"/>
  <c r="H319" i="1"/>
  <c r="I319" i="1"/>
  <c r="J319" i="1"/>
  <c r="K319" i="1"/>
  <c r="L319" i="1"/>
  <c r="M319" i="1"/>
  <c r="N319" i="1"/>
  <c r="O319" i="1"/>
  <c r="P319" i="1"/>
  <c r="Q319" i="1"/>
  <c r="R319" i="1"/>
  <c r="T319" i="1"/>
  <c r="S319" i="1"/>
  <c r="Q313" i="1"/>
  <c r="E322" i="1"/>
  <c r="F322" i="1"/>
  <c r="E323" i="1"/>
  <c r="F323" i="1"/>
  <c r="E324" i="1"/>
  <c r="F324" i="1"/>
  <c r="F321" i="1"/>
  <c r="E321" i="1"/>
  <c r="H72" i="1"/>
  <c r="H12" i="1"/>
  <c r="I72" i="1"/>
  <c r="I12" i="1"/>
  <c r="J72" i="1"/>
  <c r="J12" i="1"/>
  <c r="K180" i="1"/>
  <c r="K72" i="1"/>
  <c r="F24" i="1"/>
  <c r="L72" i="1"/>
  <c r="L330" i="1" s="1"/>
  <c r="M180" i="1"/>
  <c r="E180" i="1" s="1"/>
  <c r="M72" i="1"/>
  <c r="N72" i="1"/>
  <c r="N330" i="1" s="1"/>
  <c r="O180" i="1"/>
  <c r="O72" i="1"/>
  <c r="P72" i="1"/>
  <c r="P12" i="1"/>
  <c r="F12" i="1" s="1"/>
  <c r="R12" i="1"/>
  <c r="T12" i="1"/>
  <c r="H275" i="1"/>
  <c r="H245" i="1"/>
  <c r="H71" i="1"/>
  <c r="H11" i="1"/>
  <c r="I275" i="1"/>
  <c r="I245" i="1"/>
  <c r="I71" i="1"/>
  <c r="I11" i="1"/>
  <c r="J275" i="1"/>
  <c r="J245" i="1"/>
  <c r="J71" i="1"/>
  <c r="J11" i="1"/>
  <c r="K119" i="1"/>
  <c r="K275" i="1"/>
  <c r="K245" i="1"/>
  <c r="K179" i="1"/>
  <c r="E179" i="1" s="1"/>
  <c r="K155" i="1"/>
  <c r="K11" i="1"/>
  <c r="L71" i="1"/>
  <c r="L329" i="1" s="1"/>
  <c r="M119" i="1"/>
  <c r="M115" i="1" s="1"/>
  <c r="M275" i="1"/>
  <c r="M179" i="1"/>
  <c r="M155" i="1"/>
  <c r="F23" i="1"/>
  <c r="M11" i="1"/>
  <c r="N71" i="1"/>
  <c r="N329" i="1" s="1"/>
  <c r="O119" i="1"/>
  <c r="O275" i="1"/>
  <c r="O155" i="1"/>
  <c r="O71" i="1"/>
  <c r="P275" i="1"/>
  <c r="P71" i="1"/>
  <c r="P11" i="1"/>
  <c r="Q119" i="1"/>
  <c r="Q155" i="1"/>
  <c r="R11" i="1"/>
  <c r="S155" i="1"/>
  <c r="T11" i="1"/>
  <c r="H274" i="1"/>
  <c r="H244" i="1"/>
  <c r="H70" i="1"/>
  <c r="H10" i="1"/>
  <c r="I274" i="1"/>
  <c r="I244" i="1"/>
  <c r="I70" i="1"/>
  <c r="I10" i="1"/>
  <c r="J274" i="1"/>
  <c r="J244" i="1"/>
  <c r="J241" i="1" s="1"/>
  <c r="J70" i="1"/>
  <c r="J10" i="1"/>
  <c r="K274" i="1"/>
  <c r="K244" i="1"/>
  <c r="K154" i="1"/>
  <c r="K70" i="1"/>
  <c r="K10" i="1"/>
  <c r="L70" i="1"/>
  <c r="L328" i="1" s="1"/>
  <c r="M274" i="1"/>
  <c r="M154" i="1"/>
  <c r="M70" i="1"/>
  <c r="F22" i="1"/>
  <c r="M10" i="1"/>
  <c r="N70" i="1"/>
  <c r="N328" i="1" s="1"/>
  <c r="O274" i="1"/>
  <c r="O154" i="1"/>
  <c r="O70" i="1"/>
  <c r="P274" i="1"/>
  <c r="P271" i="1" s="1"/>
  <c r="P70" i="1"/>
  <c r="P10" i="1"/>
  <c r="Q154" i="1"/>
  <c r="Q10" i="1"/>
  <c r="R10" i="1"/>
  <c r="S154" i="1"/>
  <c r="T10" i="1"/>
  <c r="H273" i="1"/>
  <c r="H271" i="1" s="1"/>
  <c r="H69" i="1"/>
  <c r="I273" i="1"/>
  <c r="I69" i="1"/>
  <c r="J273" i="1"/>
  <c r="J271" i="1" s="1"/>
  <c r="J69" i="1"/>
  <c r="K273" i="1"/>
  <c r="K243" i="1"/>
  <c r="K69" i="1"/>
  <c r="L69" i="1"/>
  <c r="M273" i="1"/>
  <c r="M69" i="1"/>
  <c r="N69" i="1"/>
  <c r="N327" i="1" s="1"/>
  <c r="N325" i="1" s="1"/>
  <c r="O273" i="1"/>
  <c r="O69" i="1"/>
  <c r="P273" i="1"/>
  <c r="P69" i="1"/>
  <c r="G274" i="1"/>
  <c r="G244" i="1"/>
  <c r="G70" i="1"/>
  <c r="G10" i="1"/>
  <c r="G275" i="1"/>
  <c r="G245" i="1"/>
  <c r="G71" i="1"/>
  <c r="G11" i="1"/>
  <c r="G72" i="1"/>
  <c r="G12" i="1"/>
  <c r="G273" i="1"/>
  <c r="G69" i="1"/>
  <c r="E99" i="1"/>
  <c r="E97" i="1" s="1"/>
  <c r="E100" i="1"/>
  <c r="E101" i="1"/>
  <c r="E102" i="1"/>
  <c r="K246" i="1"/>
  <c r="K41" i="1"/>
  <c r="E316" i="1"/>
  <c r="F316" i="1"/>
  <c r="E317" i="1"/>
  <c r="E318" i="1"/>
  <c r="F317" i="1"/>
  <c r="F318" i="1"/>
  <c r="F315" i="1"/>
  <c r="E315" i="1"/>
  <c r="E313" i="1" s="1"/>
  <c r="K289" i="1"/>
  <c r="L271" i="1"/>
  <c r="N271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G283" i="1"/>
  <c r="H283" i="1"/>
  <c r="I283" i="1"/>
  <c r="J283" i="1"/>
  <c r="K283" i="1"/>
  <c r="L283" i="1"/>
  <c r="M283" i="1"/>
  <c r="N283" i="1"/>
  <c r="P283" i="1"/>
  <c r="Q283" i="1"/>
  <c r="R283" i="1"/>
  <c r="T283" i="1"/>
  <c r="G289" i="1"/>
  <c r="H289" i="1"/>
  <c r="I289" i="1"/>
  <c r="J289" i="1"/>
  <c r="L289" i="1"/>
  <c r="M289" i="1"/>
  <c r="N289" i="1"/>
  <c r="O289" i="1"/>
  <c r="P289" i="1"/>
  <c r="Q289" i="1"/>
  <c r="R289" i="1"/>
  <c r="S289" i="1"/>
  <c r="T289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T295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T301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T307" i="1"/>
  <c r="E310" i="1"/>
  <c r="F310" i="1"/>
  <c r="E311" i="1"/>
  <c r="F311" i="1"/>
  <c r="E312" i="1"/>
  <c r="F312" i="1"/>
  <c r="F309" i="1"/>
  <c r="E309" i="1"/>
  <c r="F304" i="1"/>
  <c r="F305" i="1"/>
  <c r="F306" i="1"/>
  <c r="E304" i="1"/>
  <c r="E305" i="1"/>
  <c r="E306" i="1"/>
  <c r="F303" i="1"/>
  <c r="E303" i="1"/>
  <c r="E298" i="1"/>
  <c r="F298" i="1"/>
  <c r="E299" i="1"/>
  <c r="E300" i="1"/>
  <c r="F299" i="1"/>
  <c r="F300" i="1"/>
  <c r="F297" i="1"/>
  <c r="E297" i="1"/>
  <c r="E292" i="1"/>
  <c r="F292" i="1"/>
  <c r="E293" i="1"/>
  <c r="F293" i="1"/>
  <c r="E294" i="1"/>
  <c r="F294" i="1"/>
  <c r="F291" i="1"/>
  <c r="E291" i="1"/>
  <c r="E286" i="1"/>
  <c r="F286" i="1"/>
  <c r="F287" i="1"/>
  <c r="E288" i="1"/>
  <c r="F288" i="1"/>
  <c r="F285" i="1"/>
  <c r="E285" i="1"/>
  <c r="E283" i="1" s="1"/>
  <c r="E280" i="1"/>
  <c r="F280" i="1"/>
  <c r="E281" i="1"/>
  <c r="F281" i="1"/>
  <c r="E282" i="1"/>
  <c r="F282" i="1"/>
  <c r="F279" i="1"/>
  <c r="E279" i="1"/>
  <c r="E262" i="1"/>
  <c r="J246" i="1"/>
  <c r="I246" i="1"/>
  <c r="H246" i="1"/>
  <c r="G246" i="1"/>
  <c r="J243" i="1"/>
  <c r="I243" i="1"/>
  <c r="I241" i="1" s="1"/>
  <c r="H243" i="1"/>
  <c r="H241" i="1" s="1"/>
  <c r="F270" i="1"/>
  <c r="E270" i="1"/>
  <c r="F269" i="1"/>
  <c r="F265" i="1" s="1"/>
  <c r="F268" i="1"/>
  <c r="F267" i="1"/>
  <c r="E267" i="1"/>
  <c r="F264" i="1"/>
  <c r="E264" i="1"/>
  <c r="F263" i="1"/>
  <c r="E263" i="1"/>
  <c r="E259" i="1" s="1"/>
  <c r="F262" i="1"/>
  <c r="F261" i="1"/>
  <c r="E261" i="1"/>
  <c r="F258" i="1"/>
  <c r="F253" i="1" s="1"/>
  <c r="E258" i="1"/>
  <c r="F257" i="1"/>
  <c r="E257" i="1"/>
  <c r="F256" i="1"/>
  <c r="E256" i="1"/>
  <c r="F255" i="1"/>
  <c r="E255" i="1"/>
  <c r="E250" i="1"/>
  <c r="F250" i="1"/>
  <c r="E251" i="1"/>
  <c r="F251" i="1"/>
  <c r="E252" i="1"/>
  <c r="F252" i="1"/>
  <c r="F249" i="1"/>
  <c r="E249" i="1"/>
  <c r="M265" i="1"/>
  <c r="L265" i="1"/>
  <c r="K265" i="1"/>
  <c r="J265" i="1"/>
  <c r="I265" i="1"/>
  <c r="H265" i="1"/>
  <c r="G265" i="1"/>
  <c r="S259" i="1"/>
  <c r="Q259" i="1"/>
  <c r="O259" i="1"/>
  <c r="N259" i="1"/>
  <c r="M259" i="1"/>
  <c r="L259" i="1"/>
  <c r="K259" i="1"/>
  <c r="J259" i="1"/>
  <c r="I259" i="1"/>
  <c r="H259" i="1"/>
  <c r="G259" i="1"/>
  <c r="S253" i="1"/>
  <c r="Q253" i="1"/>
  <c r="O253" i="1"/>
  <c r="N253" i="1"/>
  <c r="M253" i="1"/>
  <c r="L253" i="1"/>
  <c r="K253" i="1"/>
  <c r="J253" i="1"/>
  <c r="I253" i="1"/>
  <c r="H253" i="1"/>
  <c r="G253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S246" i="1"/>
  <c r="Q246" i="1"/>
  <c r="O246" i="1"/>
  <c r="M246" i="1"/>
  <c r="S245" i="1"/>
  <c r="Q245" i="1"/>
  <c r="O245" i="1"/>
  <c r="N241" i="1"/>
  <c r="M245" i="1"/>
  <c r="S244" i="1"/>
  <c r="O244" i="1"/>
  <c r="M244" i="1"/>
  <c r="S243" i="1"/>
  <c r="Q243" i="1"/>
  <c r="O243" i="1"/>
  <c r="M243" i="1"/>
  <c r="L241" i="1"/>
  <c r="G243" i="1"/>
  <c r="J221" i="1"/>
  <c r="I221" i="1"/>
  <c r="H221" i="1"/>
  <c r="G221" i="1"/>
  <c r="J220" i="1"/>
  <c r="J217" i="1" s="1"/>
  <c r="I220" i="1"/>
  <c r="H220" i="1"/>
  <c r="G220" i="1"/>
  <c r="F240" i="1"/>
  <c r="E240" i="1"/>
  <c r="F239" i="1"/>
  <c r="E239" i="1"/>
  <c r="F238" i="1"/>
  <c r="E238" i="1"/>
  <c r="F237" i="1"/>
  <c r="E237" i="1"/>
  <c r="F234" i="1"/>
  <c r="E234" i="1"/>
  <c r="F233" i="1"/>
  <c r="E233" i="1"/>
  <c r="F232" i="1"/>
  <c r="E232" i="1"/>
  <c r="E229" i="1" s="1"/>
  <c r="F231" i="1"/>
  <c r="E231" i="1"/>
  <c r="F228" i="1"/>
  <c r="E228" i="1"/>
  <c r="F227" i="1"/>
  <c r="F221" i="1" s="1"/>
  <c r="E227" i="1"/>
  <c r="F226" i="1"/>
  <c r="E226" i="1"/>
  <c r="F225" i="1"/>
  <c r="E225" i="1"/>
  <c r="E219" i="1"/>
  <c r="F216" i="1"/>
  <c r="E216" i="1"/>
  <c r="F215" i="1"/>
  <c r="E215" i="1"/>
  <c r="F214" i="1"/>
  <c r="E214" i="1"/>
  <c r="F213" i="1"/>
  <c r="E213" i="1"/>
  <c r="E208" i="1"/>
  <c r="F208" i="1"/>
  <c r="E209" i="1"/>
  <c r="F209" i="1"/>
  <c r="F207" i="1"/>
  <c r="E210" i="1"/>
  <c r="E204" i="1"/>
  <c r="E207" i="1"/>
  <c r="F210" i="1"/>
  <c r="S205" i="1"/>
  <c r="Q205" i="1"/>
  <c r="O205" i="1"/>
  <c r="N205" i="1"/>
  <c r="M205" i="1"/>
  <c r="L205" i="1"/>
  <c r="K205" i="1"/>
  <c r="J205" i="1"/>
  <c r="I205" i="1"/>
  <c r="H205" i="1"/>
  <c r="G205" i="1"/>
  <c r="G241" i="1"/>
  <c r="E235" i="1"/>
  <c r="F178" i="1"/>
  <c r="F179" i="1"/>
  <c r="F180" i="1"/>
  <c r="F177" i="1"/>
  <c r="E184" i="1"/>
  <c r="F184" i="1"/>
  <c r="E185" i="1"/>
  <c r="F185" i="1"/>
  <c r="F181" i="1" s="1"/>
  <c r="E186" i="1"/>
  <c r="F186" i="1"/>
  <c r="F183" i="1"/>
  <c r="E183" i="1"/>
  <c r="E190" i="1"/>
  <c r="F190" i="1"/>
  <c r="E191" i="1"/>
  <c r="F191" i="1"/>
  <c r="F187" i="1" s="1"/>
  <c r="E192" i="1"/>
  <c r="F192" i="1"/>
  <c r="F189" i="1"/>
  <c r="E189" i="1"/>
  <c r="E196" i="1"/>
  <c r="F196" i="1"/>
  <c r="E197" i="1"/>
  <c r="F197" i="1"/>
  <c r="F193" i="1" s="1"/>
  <c r="E198" i="1"/>
  <c r="F198" i="1"/>
  <c r="F195" i="1"/>
  <c r="E195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E202" i="1"/>
  <c r="F202" i="1"/>
  <c r="E203" i="1"/>
  <c r="F203" i="1"/>
  <c r="F204" i="1"/>
  <c r="F201" i="1"/>
  <c r="E201" i="1"/>
  <c r="E199" i="1" s="1"/>
  <c r="E193" i="1"/>
  <c r="E187" i="1"/>
  <c r="S156" i="1"/>
  <c r="Q156" i="1"/>
  <c r="O156" i="1"/>
  <c r="M156" i="1"/>
  <c r="K156" i="1"/>
  <c r="G151" i="1"/>
  <c r="H151" i="1"/>
  <c r="I151" i="1"/>
  <c r="J151" i="1"/>
  <c r="L151" i="1"/>
  <c r="N151" i="1"/>
  <c r="P151" i="1"/>
  <c r="R151" i="1"/>
  <c r="T151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E159" i="1"/>
  <c r="F159" i="1"/>
  <c r="E160" i="1"/>
  <c r="F160" i="1"/>
  <c r="E161" i="1"/>
  <c r="E157" i="1" s="1"/>
  <c r="F161" i="1"/>
  <c r="F162" i="1"/>
  <c r="E162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E171" i="1"/>
  <c r="E172" i="1"/>
  <c r="E173" i="1"/>
  <c r="F171" i="1"/>
  <c r="F172" i="1"/>
  <c r="F173" i="1"/>
  <c r="F174" i="1"/>
  <c r="F169" i="1" s="1"/>
  <c r="E174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E165" i="1"/>
  <c r="F165" i="1"/>
  <c r="E166" i="1"/>
  <c r="F166" i="1"/>
  <c r="F154" i="1" s="1"/>
  <c r="E167" i="1"/>
  <c r="E155" i="1" s="1"/>
  <c r="F167" i="1"/>
  <c r="F168" i="1"/>
  <c r="E168" i="1"/>
  <c r="F156" i="1"/>
  <c r="E156" i="1"/>
  <c r="G120" i="1"/>
  <c r="H120" i="1"/>
  <c r="I120" i="1"/>
  <c r="J120" i="1"/>
  <c r="K120" i="1"/>
  <c r="M120" i="1"/>
  <c r="O120" i="1"/>
  <c r="P120" i="1"/>
  <c r="Q120" i="1"/>
  <c r="R120" i="1"/>
  <c r="S120" i="1"/>
  <c r="T120" i="1"/>
  <c r="G117" i="1"/>
  <c r="H117" i="1"/>
  <c r="I117" i="1"/>
  <c r="J117" i="1"/>
  <c r="K117" i="1"/>
  <c r="M117" i="1"/>
  <c r="O117" i="1"/>
  <c r="P117" i="1"/>
  <c r="P327" i="1" s="1"/>
  <c r="Q117" i="1"/>
  <c r="R117" i="1"/>
  <c r="S117" i="1"/>
  <c r="T117" i="1"/>
  <c r="T115" i="1" s="1"/>
  <c r="G118" i="1"/>
  <c r="H118" i="1"/>
  <c r="I118" i="1"/>
  <c r="J118" i="1"/>
  <c r="K118" i="1"/>
  <c r="M118" i="1"/>
  <c r="O118" i="1"/>
  <c r="P118" i="1"/>
  <c r="Q118" i="1"/>
  <c r="R118" i="1"/>
  <c r="S118" i="1"/>
  <c r="T118" i="1"/>
  <c r="G119" i="1"/>
  <c r="H119" i="1"/>
  <c r="I119" i="1"/>
  <c r="J119" i="1"/>
  <c r="J329" i="1" s="1"/>
  <c r="P119" i="1"/>
  <c r="R119" i="1"/>
  <c r="S119" i="1"/>
  <c r="S115" i="1" s="1"/>
  <c r="T119" i="1"/>
  <c r="E111" i="1"/>
  <c r="F111" i="1"/>
  <c r="E112" i="1"/>
  <c r="F112" i="1"/>
  <c r="E113" i="1"/>
  <c r="F113" i="1"/>
  <c r="F114" i="1"/>
  <c r="E114" i="1"/>
  <c r="U119" i="1"/>
  <c r="E147" i="1"/>
  <c r="F147" i="1"/>
  <c r="E148" i="1"/>
  <c r="F148" i="1"/>
  <c r="E149" i="1"/>
  <c r="F149" i="1"/>
  <c r="F150" i="1"/>
  <c r="E150" i="1"/>
  <c r="E135" i="1"/>
  <c r="F135" i="1"/>
  <c r="E136" i="1"/>
  <c r="F136" i="1"/>
  <c r="E137" i="1"/>
  <c r="F137" i="1"/>
  <c r="F138" i="1"/>
  <c r="E138" i="1"/>
  <c r="E141" i="1"/>
  <c r="F141" i="1"/>
  <c r="E142" i="1"/>
  <c r="F142" i="1"/>
  <c r="E143" i="1"/>
  <c r="F143" i="1"/>
  <c r="F144" i="1"/>
  <c r="E144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E129" i="1"/>
  <c r="E127" i="1" s="1"/>
  <c r="F129" i="1"/>
  <c r="E130" i="1"/>
  <c r="F130" i="1"/>
  <c r="E131" i="1"/>
  <c r="F131" i="1"/>
  <c r="F132" i="1"/>
  <c r="E132" i="1"/>
  <c r="E123" i="1"/>
  <c r="E117" i="1" s="1"/>
  <c r="F123" i="1"/>
  <c r="E124" i="1"/>
  <c r="F124" i="1"/>
  <c r="E125" i="1"/>
  <c r="E121" i="1" s="1"/>
  <c r="F125" i="1"/>
  <c r="F126" i="1"/>
  <c r="E126" i="1"/>
  <c r="F106" i="1"/>
  <c r="F107" i="1"/>
  <c r="F108" i="1"/>
  <c r="E106" i="1"/>
  <c r="E107" i="1"/>
  <c r="E103" i="1" s="1"/>
  <c r="E108" i="1"/>
  <c r="F105" i="1"/>
  <c r="E105" i="1"/>
  <c r="O97" i="1"/>
  <c r="N97" i="1"/>
  <c r="P97" i="1"/>
  <c r="Q97" i="1"/>
  <c r="R97" i="1"/>
  <c r="S97" i="1"/>
  <c r="T97" i="1"/>
  <c r="F102" i="1"/>
  <c r="F101" i="1"/>
  <c r="F100" i="1"/>
  <c r="I97" i="1"/>
  <c r="F99" i="1"/>
  <c r="L97" i="1"/>
  <c r="K97" i="1"/>
  <c r="J97" i="1"/>
  <c r="H97" i="1"/>
  <c r="G97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E93" i="1"/>
  <c r="F93" i="1"/>
  <c r="E94" i="1"/>
  <c r="E91" i="1" s="1"/>
  <c r="F94" i="1"/>
  <c r="E95" i="1"/>
  <c r="F95" i="1"/>
  <c r="F96" i="1"/>
  <c r="E96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E87" i="1"/>
  <c r="E85" i="1" s="1"/>
  <c r="F87" i="1"/>
  <c r="E88" i="1"/>
  <c r="F88" i="1"/>
  <c r="E89" i="1"/>
  <c r="E71" i="1" s="1"/>
  <c r="F89" i="1"/>
  <c r="F90" i="1"/>
  <c r="E90" i="1"/>
  <c r="G79" i="1"/>
  <c r="H79" i="1"/>
  <c r="I79" i="1"/>
  <c r="J79" i="1"/>
  <c r="J67" i="1" s="1"/>
  <c r="K79" i="1"/>
  <c r="L79" i="1"/>
  <c r="M79" i="1"/>
  <c r="N79" i="1"/>
  <c r="N67" i="1" s="1"/>
  <c r="O79" i="1"/>
  <c r="P79" i="1"/>
  <c r="Q79" i="1"/>
  <c r="R79" i="1"/>
  <c r="R67" i="1" s="1"/>
  <c r="S79" i="1"/>
  <c r="T79" i="1"/>
  <c r="E81" i="1"/>
  <c r="F81" i="1"/>
  <c r="E82" i="1"/>
  <c r="F82" i="1"/>
  <c r="E83" i="1"/>
  <c r="F83" i="1"/>
  <c r="F84" i="1"/>
  <c r="E84" i="1"/>
  <c r="E120" i="1"/>
  <c r="E79" i="1"/>
  <c r="M97" i="1"/>
  <c r="E75" i="1"/>
  <c r="E69" i="1" s="1"/>
  <c r="F75" i="1"/>
  <c r="E76" i="1"/>
  <c r="E70" i="1"/>
  <c r="F76" i="1"/>
  <c r="E77" i="1"/>
  <c r="F77" i="1"/>
  <c r="F78" i="1"/>
  <c r="E78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F63" i="1"/>
  <c r="F64" i="1"/>
  <c r="E63" i="1"/>
  <c r="E64" i="1"/>
  <c r="E61" i="1" s="1"/>
  <c r="F65" i="1"/>
  <c r="F66" i="1"/>
  <c r="E66" i="1"/>
  <c r="E65" i="1"/>
  <c r="P37" i="1"/>
  <c r="R37" i="1"/>
  <c r="T37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E45" i="1"/>
  <c r="F45" i="1"/>
  <c r="E46" i="1"/>
  <c r="F46" i="1"/>
  <c r="E47" i="1"/>
  <c r="F47" i="1"/>
  <c r="F48" i="1"/>
  <c r="F42" i="1" s="1"/>
  <c r="E48" i="1"/>
  <c r="E42" i="1" s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E52" i="1"/>
  <c r="F52" i="1"/>
  <c r="E53" i="1"/>
  <c r="F53" i="1"/>
  <c r="F51" i="1"/>
  <c r="E51" i="1"/>
  <c r="E39" i="1" s="1"/>
  <c r="F54" i="1"/>
  <c r="E54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E58" i="1"/>
  <c r="F58" i="1"/>
  <c r="E59" i="1"/>
  <c r="F59" i="1"/>
  <c r="F41" i="1" s="1"/>
  <c r="F57" i="1"/>
  <c r="E57" i="1"/>
  <c r="F60" i="1"/>
  <c r="E60" i="1"/>
  <c r="S42" i="1"/>
  <c r="Q42" i="1"/>
  <c r="O42" i="1"/>
  <c r="M42" i="1"/>
  <c r="K42" i="1"/>
  <c r="J42" i="1"/>
  <c r="I42" i="1"/>
  <c r="H42" i="1"/>
  <c r="G42" i="1"/>
  <c r="S41" i="1"/>
  <c r="Q41" i="1"/>
  <c r="O41" i="1"/>
  <c r="M41" i="1"/>
  <c r="J41" i="1"/>
  <c r="I41" i="1"/>
  <c r="H41" i="1"/>
  <c r="H37" i="1" s="1"/>
  <c r="G41" i="1"/>
  <c r="S40" i="1"/>
  <c r="Q40" i="1"/>
  <c r="O40" i="1"/>
  <c r="M40" i="1"/>
  <c r="K40" i="1"/>
  <c r="J40" i="1"/>
  <c r="I40" i="1"/>
  <c r="I37" i="1" s="1"/>
  <c r="H40" i="1"/>
  <c r="G40" i="1"/>
  <c r="S39" i="1"/>
  <c r="Q39" i="1"/>
  <c r="O39" i="1"/>
  <c r="M39" i="1"/>
  <c r="K39" i="1"/>
  <c r="J39" i="1"/>
  <c r="J37" i="1" s="1"/>
  <c r="I39" i="1"/>
  <c r="H39" i="1"/>
  <c r="G39" i="1"/>
  <c r="G37" i="1" s="1"/>
  <c r="L37" i="1"/>
  <c r="N37" i="1"/>
  <c r="E34" i="1"/>
  <c r="F34" i="1"/>
  <c r="E35" i="1"/>
  <c r="F35" i="1"/>
  <c r="E36" i="1"/>
  <c r="F36" i="1"/>
  <c r="F33" i="1"/>
  <c r="E33" i="1"/>
  <c r="F27" i="1"/>
  <c r="F28" i="1"/>
  <c r="F29" i="1"/>
  <c r="E27" i="1"/>
  <c r="E28" i="1"/>
  <c r="E29" i="1"/>
  <c r="E25" i="1" s="1"/>
  <c r="F30" i="1"/>
  <c r="E30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H9" i="1"/>
  <c r="I9" i="1"/>
  <c r="J9" i="1"/>
  <c r="L7" i="1"/>
  <c r="P9" i="1"/>
  <c r="R9" i="1"/>
  <c r="T9" i="1"/>
  <c r="G9" i="1"/>
  <c r="T19" i="1"/>
  <c r="R19" i="1"/>
  <c r="P19" i="1"/>
  <c r="N19" i="1"/>
  <c r="L19" i="1"/>
  <c r="J19" i="1"/>
  <c r="I19" i="1"/>
  <c r="H19" i="1"/>
  <c r="G19" i="1"/>
  <c r="O18" i="1"/>
  <c r="S18" i="1"/>
  <c r="M18" i="1"/>
  <c r="S16" i="1"/>
  <c r="S15" i="1"/>
  <c r="T13" i="1"/>
  <c r="N13" i="1"/>
  <c r="L13" i="1"/>
  <c r="K13" i="1"/>
  <c r="J13" i="1"/>
  <c r="I13" i="1"/>
  <c r="H13" i="1"/>
  <c r="G13" i="1"/>
  <c r="T73" i="1"/>
  <c r="S73" i="1"/>
  <c r="S67" i="1" s="1"/>
  <c r="T72" i="1"/>
  <c r="S72" i="1"/>
  <c r="T71" i="1"/>
  <c r="S71" i="1"/>
  <c r="T70" i="1"/>
  <c r="S70" i="1"/>
  <c r="T69" i="1"/>
  <c r="S69" i="1"/>
  <c r="S103" i="1"/>
  <c r="S313" i="1"/>
  <c r="T145" i="1"/>
  <c r="S145" i="1"/>
  <c r="S133" i="1"/>
  <c r="S121" i="1"/>
  <c r="T276" i="1"/>
  <c r="S276" i="1"/>
  <c r="T275" i="1"/>
  <c r="T274" i="1"/>
  <c r="S274" i="1"/>
  <c r="T273" i="1"/>
  <c r="S273" i="1"/>
  <c r="S211" i="1"/>
  <c r="S193" i="1"/>
  <c r="S187" i="1"/>
  <c r="S181" i="1"/>
  <c r="S180" i="1"/>
  <c r="S179" i="1"/>
  <c r="S178" i="1"/>
  <c r="S177" i="1"/>
  <c r="S235" i="1"/>
  <c r="S229" i="1"/>
  <c r="S223" i="1"/>
  <c r="T222" i="1"/>
  <c r="S222" i="1"/>
  <c r="T221" i="1"/>
  <c r="S221" i="1"/>
  <c r="T220" i="1"/>
  <c r="T217" i="1" s="1"/>
  <c r="S220" i="1"/>
  <c r="T219" i="1"/>
  <c r="S219" i="1"/>
  <c r="S217" i="1" s="1"/>
  <c r="S109" i="1"/>
  <c r="S31" i="1"/>
  <c r="R73" i="1"/>
  <c r="Q73" i="1"/>
  <c r="Q67" i="1" s="1"/>
  <c r="R72" i="1"/>
  <c r="Q72" i="1"/>
  <c r="R71" i="1"/>
  <c r="R329" i="1" s="1"/>
  <c r="Q71" i="1"/>
  <c r="R70" i="1"/>
  <c r="Q70" i="1"/>
  <c r="R69" i="1"/>
  <c r="Q69" i="1"/>
  <c r="Q103" i="1"/>
  <c r="R145" i="1"/>
  <c r="Q145" i="1"/>
  <c r="Q133" i="1"/>
  <c r="Q121" i="1"/>
  <c r="R115" i="1"/>
  <c r="Q115" i="1"/>
  <c r="R276" i="1"/>
  <c r="Q276" i="1"/>
  <c r="R275" i="1"/>
  <c r="Q275" i="1"/>
  <c r="R274" i="1"/>
  <c r="Q274" i="1"/>
  <c r="R273" i="1"/>
  <c r="Q273" i="1"/>
  <c r="Q211" i="1"/>
  <c r="Q193" i="1"/>
  <c r="Q187" i="1"/>
  <c r="Q181" i="1"/>
  <c r="Q180" i="1"/>
  <c r="Q179" i="1"/>
  <c r="Q178" i="1"/>
  <c r="Q177" i="1"/>
  <c r="Q175" i="1" s="1"/>
  <c r="Q235" i="1"/>
  <c r="Q229" i="1"/>
  <c r="Q223" i="1"/>
  <c r="R222" i="1"/>
  <c r="Q222" i="1"/>
  <c r="R221" i="1"/>
  <c r="Q221" i="1"/>
  <c r="R220" i="1"/>
  <c r="R217" i="1" s="1"/>
  <c r="Q220" i="1"/>
  <c r="R219" i="1"/>
  <c r="Q219" i="1"/>
  <c r="Q109" i="1"/>
  <c r="Q31" i="1"/>
  <c r="Q15" i="1"/>
  <c r="M13" i="1"/>
  <c r="Q217" i="1"/>
  <c r="Q18" i="1"/>
  <c r="N7" i="1"/>
  <c r="S175" i="1"/>
  <c r="F21" i="1"/>
  <c r="O21" i="1" s="1"/>
  <c r="F16" i="1"/>
  <c r="F13" i="1" s="1"/>
  <c r="F17" i="1"/>
  <c r="F18" i="1"/>
  <c r="F15" i="1"/>
  <c r="Q21" i="1"/>
  <c r="O31" i="1"/>
  <c r="N31" i="1"/>
  <c r="M31" i="1"/>
  <c r="L31" i="1"/>
  <c r="K31" i="1"/>
  <c r="J31" i="1"/>
  <c r="I31" i="1"/>
  <c r="H31" i="1"/>
  <c r="G31" i="1"/>
  <c r="D24" i="1"/>
  <c r="D23" i="1"/>
  <c r="D22" i="1"/>
  <c r="D21" i="1"/>
  <c r="D20" i="1"/>
  <c r="D19" i="1"/>
  <c r="D18" i="1"/>
  <c r="D17" i="1"/>
  <c r="D16" i="1"/>
  <c r="D15" i="1"/>
  <c r="D14" i="1"/>
  <c r="D13" i="1"/>
  <c r="F9" i="1"/>
  <c r="H276" i="1"/>
  <c r="J276" i="1"/>
  <c r="K276" i="1"/>
  <c r="E276" i="1" s="1"/>
  <c r="M276" i="1"/>
  <c r="O276" i="1"/>
  <c r="P276" i="1"/>
  <c r="F276" i="1" s="1"/>
  <c r="F275" i="1"/>
  <c r="G276" i="1"/>
  <c r="F273" i="1"/>
  <c r="I276" i="1"/>
  <c r="P73" i="1"/>
  <c r="P67" i="1" s="1"/>
  <c r="O73" i="1"/>
  <c r="N73" i="1"/>
  <c r="M73" i="1"/>
  <c r="M67" i="1" s="1"/>
  <c r="L73" i="1"/>
  <c r="K73" i="1"/>
  <c r="J73" i="1"/>
  <c r="I73" i="1"/>
  <c r="I67" i="1" s="1"/>
  <c r="H73" i="1"/>
  <c r="H67" i="1" s="1"/>
  <c r="G73" i="1"/>
  <c r="O103" i="1"/>
  <c r="N103" i="1"/>
  <c r="M103" i="1"/>
  <c r="L103" i="1"/>
  <c r="K103" i="1"/>
  <c r="J103" i="1"/>
  <c r="I103" i="1"/>
  <c r="H103" i="1"/>
  <c r="G103" i="1"/>
  <c r="O313" i="1"/>
  <c r="N313" i="1"/>
  <c r="M313" i="1"/>
  <c r="L313" i="1"/>
  <c r="K313" i="1"/>
  <c r="J313" i="1"/>
  <c r="I313" i="1"/>
  <c r="H313" i="1"/>
  <c r="G313" i="1"/>
  <c r="P145" i="1"/>
  <c r="O145" i="1"/>
  <c r="N145" i="1"/>
  <c r="M145" i="1"/>
  <c r="L145" i="1"/>
  <c r="K145" i="1"/>
  <c r="J145" i="1"/>
  <c r="I145" i="1"/>
  <c r="H145" i="1"/>
  <c r="G145" i="1"/>
  <c r="J139" i="1"/>
  <c r="I139" i="1"/>
  <c r="H139" i="1"/>
  <c r="G139" i="1"/>
  <c r="O133" i="1"/>
  <c r="N133" i="1"/>
  <c r="M133" i="1"/>
  <c r="L133" i="1"/>
  <c r="K133" i="1"/>
  <c r="J133" i="1"/>
  <c r="I133" i="1"/>
  <c r="H133" i="1"/>
  <c r="G133" i="1"/>
  <c r="O121" i="1"/>
  <c r="N121" i="1"/>
  <c r="M121" i="1"/>
  <c r="L121" i="1"/>
  <c r="K121" i="1"/>
  <c r="J121" i="1"/>
  <c r="I121" i="1"/>
  <c r="H121" i="1"/>
  <c r="G121" i="1"/>
  <c r="O115" i="1"/>
  <c r="I115" i="1"/>
  <c r="H115" i="1"/>
  <c r="G115" i="1"/>
  <c r="N115" i="1"/>
  <c r="O211" i="1"/>
  <c r="N211" i="1"/>
  <c r="M211" i="1"/>
  <c r="L211" i="1"/>
  <c r="K211" i="1"/>
  <c r="J211" i="1"/>
  <c r="I211" i="1"/>
  <c r="H211" i="1"/>
  <c r="G211" i="1"/>
  <c r="O193" i="1"/>
  <c r="N193" i="1"/>
  <c r="M193" i="1"/>
  <c r="L193" i="1"/>
  <c r="K193" i="1"/>
  <c r="J193" i="1"/>
  <c r="I193" i="1"/>
  <c r="H193" i="1"/>
  <c r="G193" i="1"/>
  <c r="O187" i="1"/>
  <c r="N187" i="1"/>
  <c r="M187" i="1"/>
  <c r="L187" i="1"/>
  <c r="K187" i="1"/>
  <c r="J187" i="1"/>
  <c r="I187" i="1"/>
  <c r="H187" i="1"/>
  <c r="G187" i="1"/>
  <c r="O181" i="1"/>
  <c r="N181" i="1"/>
  <c r="M181" i="1"/>
  <c r="L181" i="1"/>
  <c r="K181" i="1"/>
  <c r="J181" i="1"/>
  <c r="I181" i="1"/>
  <c r="H181" i="1"/>
  <c r="G181" i="1"/>
  <c r="G180" i="1"/>
  <c r="G175" i="1" s="1"/>
  <c r="O179" i="1"/>
  <c r="O175" i="1" s="1"/>
  <c r="O178" i="1"/>
  <c r="M178" i="1"/>
  <c r="K178" i="1"/>
  <c r="E178" i="1" s="1"/>
  <c r="G178" i="1"/>
  <c r="O177" i="1"/>
  <c r="M177" i="1"/>
  <c r="M175" i="1" s="1"/>
  <c r="K177" i="1"/>
  <c r="E177" i="1" s="1"/>
  <c r="E175" i="1" s="1"/>
  <c r="G177" i="1"/>
  <c r="O235" i="1"/>
  <c r="N235" i="1"/>
  <c r="M235" i="1"/>
  <c r="L235" i="1"/>
  <c r="K235" i="1"/>
  <c r="J235" i="1"/>
  <c r="I235" i="1"/>
  <c r="H235" i="1"/>
  <c r="G235" i="1"/>
  <c r="O229" i="1"/>
  <c r="N229" i="1"/>
  <c r="M229" i="1"/>
  <c r="L229" i="1"/>
  <c r="K229" i="1"/>
  <c r="J229" i="1"/>
  <c r="I229" i="1"/>
  <c r="H229" i="1"/>
  <c r="G229" i="1"/>
  <c r="O223" i="1"/>
  <c r="N223" i="1"/>
  <c r="M223" i="1"/>
  <c r="L223" i="1"/>
  <c r="K223" i="1"/>
  <c r="J223" i="1"/>
  <c r="I223" i="1"/>
  <c r="H223" i="1"/>
  <c r="G223" i="1"/>
  <c r="P222" i="1"/>
  <c r="O222" i="1"/>
  <c r="M222" i="1"/>
  <c r="K222" i="1"/>
  <c r="J222" i="1"/>
  <c r="I222" i="1"/>
  <c r="H222" i="1"/>
  <c r="G222" i="1"/>
  <c r="P221" i="1"/>
  <c r="O221" i="1"/>
  <c r="M221" i="1"/>
  <c r="K221" i="1"/>
  <c r="P220" i="1"/>
  <c r="O220" i="1"/>
  <c r="M220" i="1"/>
  <c r="K220" i="1"/>
  <c r="P219" i="1"/>
  <c r="O219" i="1"/>
  <c r="M219" i="1"/>
  <c r="M217" i="1" s="1"/>
  <c r="K219" i="1"/>
  <c r="J219" i="1"/>
  <c r="I219" i="1"/>
  <c r="H219" i="1"/>
  <c r="G219" i="1"/>
  <c r="G217" i="1" s="1"/>
  <c r="O109" i="1"/>
  <c r="N109" i="1"/>
  <c r="M109" i="1"/>
  <c r="L109" i="1"/>
  <c r="K109" i="1"/>
  <c r="J109" i="1"/>
  <c r="I109" i="1"/>
  <c r="H109" i="1"/>
  <c r="G109" i="1"/>
  <c r="K67" i="1"/>
  <c r="H217" i="1"/>
  <c r="G67" i="1"/>
  <c r="N217" i="1"/>
  <c r="L217" i="1"/>
  <c r="I217" i="1"/>
  <c r="O67" i="1"/>
  <c r="J175" i="1"/>
  <c r="L115" i="1"/>
  <c r="P217" i="1"/>
  <c r="H175" i="1"/>
  <c r="L175" i="1"/>
  <c r="N175" i="1"/>
  <c r="I175" i="1"/>
  <c r="F246" i="1" l="1"/>
  <c r="F259" i="1"/>
  <c r="K21" i="1"/>
  <c r="F109" i="1"/>
  <c r="F103" i="1"/>
  <c r="F219" i="1"/>
  <c r="F220" i="1"/>
  <c r="F223" i="1"/>
  <c r="F222" i="1"/>
  <c r="F217" i="1" s="1"/>
  <c r="F229" i="1"/>
  <c r="F235" i="1"/>
  <c r="F163" i="1"/>
  <c r="F319" i="1"/>
  <c r="L327" i="1"/>
  <c r="L325" i="1" s="1"/>
  <c r="E319" i="1"/>
  <c r="F313" i="1"/>
  <c r="F199" i="1"/>
  <c r="F205" i="1"/>
  <c r="F211" i="1"/>
  <c r="F73" i="1"/>
  <c r="F71" i="1"/>
  <c r="L67" i="1"/>
  <c r="F91" i="1"/>
  <c r="F277" i="1"/>
  <c r="F295" i="1"/>
  <c r="F301" i="1"/>
  <c r="F307" i="1"/>
  <c r="F97" i="1"/>
  <c r="F118" i="1"/>
  <c r="F127" i="1"/>
  <c r="F117" i="1"/>
  <c r="F119" i="1"/>
  <c r="F145" i="1"/>
  <c r="F31" i="1"/>
  <c r="F243" i="1"/>
  <c r="F244" i="1"/>
  <c r="F245" i="1"/>
  <c r="F40" i="1"/>
  <c r="F39" i="1"/>
  <c r="F37" i="1" s="1"/>
  <c r="F55" i="1"/>
  <c r="E295" i="1"/>
  <c r="E273" i="1"/>
  <c r="E289" i="1"/>
  <c r="T271" i="1"/>
  <c r="H329" i="1"/>
  <c r="R271" i="1"/>
  <c r="I271" i="1"/>
  <c r="S271" i="1"/>
  <c r="O271" i="1"/>
  <c r="M271" i="1"/>
  <c r="E274" i="1"/>
  <c r="E277" i="1"/>
  <c r="E211" i="1"/>
  <c r="O217" i="1"/>
  <c r="T67" i="1"/>
  <c r="F25" i="1"/>
  <c r="E72" i="1"/>
  <c r="E67" i="1" s="1"/>
  <c r="F247" i="1"/>
  <c r="F283" i="1"/>
  <c r="F289" i="1"/>
  <c r="E301" i="1"/>
  <c r="E307" i="1"/>
  <c r="H327" i="1"/>
  <c r="S327" i="1"/>
  <c r="F79" i="1"/>
  <c r="F120" i="1"/>
  <c r="J115" i="1"/>
  <c r="S330" i="1"/>
  <c r="E220" i="1"/>
  <c r="E223" i="1"/>
  <c r="J327" i="1"/>
  <c r="S23" i="1"/>
  <c r="S11" i="1" s="1"/>
  <c r="Q23" i="1"/>
  <c r="O23" i="1"/>
  <c r="T330" i="1"/>
  <c r="K24" i="1"/>
  <c r="M24" i="1"/>
  <c r="M12" i="1" s="1"/>
  <c r="S24" i="1"/>
  <c r="S12" i="1" s="1"/>
  <c r="S7" i="1" s="1"/>
  <c r="O24" i="1"/>
  <c r="Q24" i="1"/>
  <c r="K175" i="1"/>
  <c r="F11" i="1"/>
  <c r="S21" i="1"/>
  <c r="S9" i="1" s="1"/>
  <c r="M21" i="1"/>
  <c r="Q271" i="1"/>
  <c r="R327" i="1"/>
  <c r="T327" i="1"/>
  <c r="E73" i="1"/>
  <c r="F72" i="1"/>
  <c r="F69" i="1"/>
  <c r="F85" i="1"/>
  <c r="E181" i="1"/>
  <c r="F175" i="1"/>
  <c r="E222" i="1"/>
  <c r="S151" i="1"/>
  <c r="J328" i="1"/>
  <c r="K217" i="1"/>
  <c r="R328" i="1"/>
  <c r="E43" i="1"/>
  <c r="E40" i="1"/>
  <c r="E118" i="1"/>
  <c r="P115" i="1"/>
  <c r="E153" i="1"/>
  <c r="I329" i="1"/>
  <c r="I7" i="1"/>
  <c r="F19" i="1"/>
  <c r="O9" i="1"/>
  <c r="F49" i="1"/>
  <c r="Q37" i="1"/>
  <c r="O37" i="1"/>
  <c r="F43" i="1"/>
  <c r="F61" i="1"/>
  <c r="F70" i="1"/>
  <c r="F121" i="1"/>
  <c r="F139" i="1"/>
  <c r="F133" i="1"/>
  <c r="E109" i="1"/>
  <c r="K115" i="1"/>
  <c r="F155" i="1"/>
  <c r="F157" i="1"/>
  <c r="F153" i="1"/>
  <c r="E18" i="1"/>
  <c r="G271" i="1"/>
  <c r="E205" i="1"/>
  <c r="G329" i="1"/>
  <c r="G328" i="1"/>
  <c r="P329" i="1"/>
  <c r="I330" i="1"/>
  <c r="K271" i="1"/>
  <c r="F274" i="1"/>
  <c r="F271" i="1" s="1"/>
  <c r="S329" i="1"/>
  <c r="I327" i="1"/>
  <c r="K37" i="1"/>
  <c r="E169" i="1"/>
  <c r="E221" i="1"/>
  <c r="T328" i="1"/>
  <c r="I328" i="1"/>
  <c r="H328" i="1"/>
  <c r="T329" i="1"/>
  <c r="T325" i="1" s="1"/>
  <c r="P330" i="1"/>
  <c r="E31" i="1"/>
  <c r="E49" i="1"/>
  <c r="E139" i="1"/>
  <c r="E133" i="1"/>
  <c r="E145" i="1"/>
  <c r="M330" i="1"/>
  <c r="G330" i="1"/>
  <c r="Q151" i="1"/>
  <c r="R330" i="1"/>
  <c r="J7" i="1"/>
  <c r="H330" i="1"/>
  <c r="H7" i="1"/>
  <c r="P328" i="1"/>
  <c r="J330" i="1"/>
  <c r="J325" i="1" s="1"/>
  <c r="F10" i="1"/>
  <c r="Q9" i="1"/>
  <c r="Q327" i="1" s="1"/>
  <c r="O327" i="1"/>
  <c r="E13" i="1"/>
  <c r="Q11" i="1"/>
  <c r="G327" i="1"/>
  <c r="G7" i="1"/>
  <c r="E243" i="1"/>
  <c r="E265" i="1"/>
  <c r="S241" i="1"/>
  <c r="M328" i="1"/>
  <c r="E245" i="1"/>
  <c r="E253" i="1"/>
  <c r="E246" i="1"/>
  <c r="E244" i="1"/>
  <c r="S328" i="1"/>
  <c r="Q241" i="1"/>
  <c r="O328" i="1"/>
  <c r="O241" i="1"/>
  <c r="M329" i="1"/>
  <c r="M241" i="1"/>
  <c r="E247" i="1"/>
  <c r="K241" i="1"/>
  <c r="E154" i="1"/>
  <c r="K151" i="1"/>
  <c r="M151" i="1"/>
  <c r="E151" i="1"/>
  <c r="O151" i="1"/>
  <c r="E163" i="1"/>
  <c r="E119" i="1"/>
  <c r="E115" i="1" s="1"/>
  <c r="K329" i="1"/>
  <c r="S37" i="1"/>
  <c r="M37" i="1"/>
  <c r="K328" i="1"/>
  <c r="E41" i="1"/>
  <c r="E55" i="1"/>
  <c r="E21" i="1" l="1"/>
  <c r="E9" i="1" s="1"/>
  <c r="K9" i="1"/>
  <c r="K327" i="1" s="1"/>
  <c r="E23" i="1"/>
  <c r="E11" i="1" s="1"/>
  <c r="O11" i="1"/>
  <c r="Q19" i="1"/>
  <c r="O12" i="1"/>
  <c r="O330" i="1" s="1"/>
  <c r="O19" i="1"/>
  <c r="Q12" i="1"/>
  <c r="E24" i="1"/>
  <c r="E12" i="1" s="1"/>
  <c r="F115" i="1"/>
  <c r="F241" i="1"/>
  <c r="E271" i="1"/>
  <c r="E217" i="1"/>
  <c r="G325" i="1"/>
  <c r="F329" i="1"/>
  <c r="I325" i="1"/>
  <c r="R325" i="1"/>
  <c r="H325" i="1"/>
  <c r="P325" i="1"/>
  <c r="M9" i="1"/>
  <c r="M19" i="1"/>
  <c r="F7" i="1"/>
  <c r="S19" i="1"/>
  <c r="F327" i="1"/>
  <c r="E37" i="1"/>
  <c r="F151" i="1"/>
  <c r="F67" i="1"/>
  <c r="K12" i="1"/>
  <c r="K19" i="1"/>
  <c r="F328" i="1"/>
  <c r="F330" i="1"/>
  <c r="Q329" i="1"/>
  <c r="E241" i="1"/>
  <c r="S325" i="1"/>
  <c r="E328" i="1"/>
  <c r="Q7" i="1" l="1"/>
  <c r="Q330" i="1"/>
  <c r="Q325" i="1" s="1"/>
  <c r="K330" i="1"/>
  <c r="K7" i="1"/>
  <c r="M7" i="1"/>
  <c r="M327" i="1"/>
  <c r="F325" i="1"/>
  <c r="E19" i="1"/>
  <c r="O329" i="1"/>
  <c r="O325" i="1" s="1"/>
  <c r="O7" i="1"/>
  <c r="E329" i="1" l="1"/>
  <c r="E7" i="1"/>
  <c r="M325" i="1"/>
  <c r="E327" i="1"/>
  <c r="K325" i="1"/>
  <c r="E330" i="1"/>
  <c r="E325" i="1" l="1"/>
</calcChain>
</file>

<file path=xl/sharedStrings.xml><?xml version="1.0" encoding="utf-8"?>
<sst xmlns="http://schemas.openxmlformats.org/spreadsheetml/2006/main" count="429" uniqueCount="111">
  <si>
    <t>№ программы</t>
  </si>
  <si>
    <t>Объём финансирования  (тыс. руб.)</t>
  </si>
  <si>
    <t>план</t>
  </si>
  <si>
    <t>факт</t>
  </si>
  <si>
    <t xml:space="preserve">РЕЕСТР </t>
  </si>
  <si>
    <t>в том числе:</t>
  </si>
  <si>
    <t>Наименование программы</t>
  </si>
  <si>
    <t>Нормативный акт</t>
  </si>
  <si>
    <t xml:space="preserve">Всего </t>
  </si>
  <si>
    <t>Источники финансирования</t>
  </si>
  <si>
    <t xml:space="preserve">  федеральный бюджет</t>
  </si>
  <si>
    <t xml:space="preserve"> краевой бюджет</t>
  </si>
  <si>
    <t xml:space="preserve"> местный бюджет</t>
  </si>
  <si>
    <t xml:space="preserve"> внебюджетные источники</t>
  </si>
  <si>
    <t>ИТОГО: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</si>
  <si>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</si>
  <si>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Начальник управления экономики и инвестиций администрации Арсеньевского городского округа</t>
  </si>
  <si>
    <t>Сумма финансирования по плану</t>
  </si>
  <si>
    <t>федеральный бюджет</t>
  </si>
  <si>
    <t xml:space="preserve"> федеральный бюджет</t>
  </si>
  <si>
    <t>отдельные мероприятия</t>
  </si>
  <si>
    <t>"Развитие системы дошкольного образования Арсеньевского городского округа"</t>
  </si>
  <si>
    <t>"Развитие системы общего образования Арсеньевского городского округа"</t>
  </si>
  <si>
    <t>Отдельные мероприятия</t>
  </si>
  <si>
    <t>"Содержание территории Арсеньевского городского округа"</t>
  </si>
  <si>
    <t>"Озеленение города"</t>
  </si>
  <si>
    <t>"Подготовка территории Арсеньевского городского округа к праздничным мероприятиям"</t>
  </si>
  <si>
    <t>подпрограмма  "Профилактика злоупотребления наркотическими средствами, психотропными веществами и их прекурсорами" на 2016-2020 годы"</t>
  </si>
  <si>
    <t>подпрограмма "Развитие массовой физической культуры и спорта в Арсеньевском городском округе"</t>
  </si>
  <si>
    <t>подпрограмма "Подготовка спортивного резерва в Арсеньевском городском округе"</t>
  </si>
  <si>
    <t>"Пожарная безопасность"</t>
  </si>
  <si>
    <t>"Обслуживание уличного освещения Арсеньевского городского округа" на 2015-2020 годы</t>
  </si>
  <si>
    <t xml:space="preserve"> "Чистая вода" на территории Арсеньевского городского округа" на 2015-2020 годы</t>
  </si>
  <si>
    <t>"Обеспечение жильем молодых семей Арсеньевского городского округа" на 2015-2020 годы</t>
  </si>
  <si>
    <t xml:space="preserve"> Обеспечение земельных участков инженерной инфраструктурой и проездами к земельным участкам на территории Арсеньевского городского округа" на 2015-2018 годы</t>
  </si>
  <si>
    <t>"Снижение рисков и смягчение последствий чрезвычайных ситуаций природного и техногенного характера в Арсеньевском городском округе"</t>
  </si>
  <si>
    <t>"Профилактика правонарушений, терроризма и экстремизма"</t>
  </si>
  <si>
    <t xml:space="preserve"> "Долгосрочное финансовое планирование и организация бюджетного процесса, совершенствование межбюджетных отношений в Арсеньевском городском округе"</t>
  </si>
  <si>
    <t>Содержание и развитие системы ливневой канализации Арсеньевского городского округа</t>
  </si>
  <si>
    <t>"Содержание территории кладбищ"</t>
  </si>
  <si>
    <t>"Повышение безопасности дорожного движения на территории Арсеньевского городского округа"</t>
  </si>
  <si>
    <t xml:space="preserve"> "Ремонт автомобильных дорог общего пользования Арсеньевского городского округа"</t>
  </si>
  <si>
    <t xml:space="preserve"> "Ремонт дворовых территорий многоквартирных домов и проездов к дворовым территориям многоквартирных домов Арсеньевского городского округа"</t>
  </si>
  <si>
    <t>Сумма финансирования по факту</t>
  </si>
  <si>
    <t>Развитие системы дополнительного образования, отдыха, оздоровления и занятости детей и подростков Арсеньевского городского округа"</t>
  </si>
  <si>
    <t>118-18-24</t>
  </si>
  <si>
    <t>Обеспечение детей-сирот идетей, оставшихся без попечения родителей, лиц из числа детей-сирот идетей, оставшихся без попечения родителей, жилыми помещениями</t>
  </si>
  <si>
    <t>Отдельное мероприятие "Обеспечение граждан твердым топливом (дровами)"</t>
  </si>
  <si>
    <t>119-20-24</t>
  </si>
  <si>
    <t>Постановление администрации АГО от 08.10.2019 № 722-па</t>
  </si>
  <si>
    <t>2. "Переселение граждан из аварийного жилищного фонда  в Арсеньевском городском округе" на 2020-2024 годы</t>
  </si>
  <si>
    <t>120-20-24</t>
  </si>
  <si>
    <t>121-20-24</t>
  </si>
  <si>
    <t>122-20-24</t>
  </si>
  <si>
    <t>123-20-24</t>
  </si>
  <si>
    <t>4. Муниципальная программа "Экономическое развитие и инновационная экономика Арсеньевского городского округа" на 2020-2024 годы, 
в том числе подпрограммы:</t>
  </si>
  <si>
    <t>5. Муниципальная программа "Информационное общество" на 2020-2024 годы</t>
  </si>
  <si>
    <t>6. Муниципальная программа "Безопасный город" на 2020-2024 годы</t>
  </si>
  <si>
    <t>Постановление администрации АГО от 01.11.2019 №781-па</t>
  </si>
  <si>
    <t>124-20-24</t>
  </si>
  <si>
    <t>125-20-24</t>
  </si>
  <si>
    <t>126-20-24</t>
  </si>
  <si>
    <t>9.Муниципальная  программа "Развитие муниципальной службы в Арсеньевском городском округе" на 2020-2024 годы</t>
  </si>
  <si>
    <t>8. Муниципальная программа "Противодействие коррупции в администрации Арсеньевского городского округа" на 2020-2024 годы</t>
  </si>
  <si>
    <t>7.Муниципальная  программа "Развитие культуры Арсеньевского городского округа" на 2020-2024 годы</t>
  </si>
  <si>
    <t xml:space="preserve"> "Управление имуществом, находящимся в собственности и в ведении Арсеньевского городского округа" на 2020-2024 годы</t>
  </si>
  <si>
    <t xml:space="preserve"> "Развитие малого и среднего предпринимательства в Арсеньевском городском округе" на 2020-2024 годы</t>
  </si>
  <si>
    <t>3. Муниципальная программа "Доступная среда" на период 2020-2024 годы</t>
  </si>
  <si>
    <t>127-20-24</t>
  </si>
  <si>
    <t>10. Муниципальная программа "Благоустройство Арсеньевского городского округа" на 2020-2024 годы, в том числе подпрограммы:</t>
  </si>
  <si>
    <t>128-20-24</t>
  </si>
  <si>
    <t>11. Муниципальная программа "Развитие транспортного комплекса Арсеньевского городского округа" на 2020-2024 годы, 
в том числе подпрограммы:</t>
  </si>
  <si>
    <t>129-20-24</t>
  </si>
  <si>
    <t>12. Муниципальная программа "Развитие физической культуры и спорта в Арсеньевском городском округе" на 2015-2020 годы, 
в том числе:</t>
  </si>
  <si>
    <t xml:space="preserve">Постановление администрации АГО от 14.11.2019 № 826-па </t>
  </si>
  <si>
    <t>130-20-24</t>
  </si>
  <si>
    <t>131-20-24</t>
  </si>
  <si>
    <t>132-20-24</t>
  </si>
  <si>
    <t xml:space="preserve">"Энергосбережение и повышение энергетичесой эффективности в Арсеньевском городском округе" </t>
  </si>
  <si>
    <t>133-20-24</t>
  </si>
  <si>
    <t>13. Муниципальная программа "Развитие внутреннего и въездного туризма на территории Арсеньевского городского округа" на 2020-2024 годы</t>
  </si>
  <si>
    <t>14. Муниципальная программа "Развитие водохозяйственного комплекса в Арсеньевском городском округе" на 2020-2024 годы</t>
  </si>
  <si>
    <t>15. Муниципальная программа "Энергоэффективность и развитие энергетики Арсеньевского городского округа" на 2020-2024 годы
в том числе:</t>
  </si>
  <si>
    <t>134-20-24</t>
  </si>
  <si>
    <t>Постановление администрации АГО от 14.11.2019 № 831-па</t>
  </si>
  <si>
    <t>17. Муниципальная программа "Обеспечение доступным жильем и качественными услугами ЖКХ населения Арсеньевского городского округа" на 2020-2024 годы, 
в том числе подпрограммы:</t>
  </si>
  <si>
    <t>18. Муниципальная программа "Материально-техническое обеспечение органов местного самоуправления Арсеньевского городского округа" на 2020-2024 годы</t>
  </si>
  <si>
    <t>135-20-24</t>
  </si>
  <si>
    <t>Постановление администрации  АГО от 13.11.2019 № 818-па, изменения от 09.06.2020 № 333-па</t>
  </si>
  <si>
    <t>Постановление администрации АГО от 14.11.2019 № 830-па, изменения от 16.06.2020 № 343-па</t>
  </si>
  <si>
    <t>16. Муниципальная программа "Развитие образования Арсеньевского городского округа" на 2020-2024 годы, 
в том числе подпрограммы:</t>
  </si>
  <si>
    <t>Постановление администрации АГО от 29.10.2019 № 777-па</t>
  </si>
  <si>
    <t>Постановление администрации АГО от 14.11.2019 № 832-па, изменения от 13.07.2020  № 401-па</t>
  </si>
  <si>
    <t>136-20-24</t>
  </si>
  <si>
    <t>19. Муниципальная программа «Укрепление общественного здоровья населения Арсеньевского городского округа» на 2021-2024 годы</t>
  </si>
  <si>
    <t>Постановление администрации АГО от 05.11.2020 № 656-па</t>
  </si>
  <si>
    <t>Постановление администрации АГО от 29.10.2019 № 776-па, от 12.12.2019 № 916-па, от 28.02.2020 № 115-па, от 22.05.2020 № 288-па, от 07.12.2020 № 725-па</t>
  </si>
  <si>
    <t>Постановление администрации АГО от 25.10.2019 № 766-па, от 13.07.2020 № 404-па, от 10.12.2020 № 732-па</t>
  </si>
  <si>
    <t>Постановление администрации АГО от 14.11.2019 № 829-па, от 04.04.2020 № 189-па, от 17.07.2020  № 417-па, от 09.11.2020 № 653-па, от 18.12.2020 № 755-па</t>
  </si>
  <si>
    <t>Постановление администрации АГО от 14.11.2019 № 821-па, изменения от 21.05.2020 № 286-па, от 23.06.2020 № 366-ра, от 29.12.2020 № 778-па</t>
  </si>
  <si>
    <t>Постановление администрации  АГО от 14.11.2019 № 822-па, изменения от 21.05.2020 № 287-па, от 29.12.2020 № 779-па</t>
  </si>
  <si>
    <t>Постановление администрации АГО от 14.11.2019 № 827-па, от 13.01.2021 № 02-па</t>
  </si>
  <si>
    <t xml:space="preserve"> Постановление администрации АГО от 14.11.2019 № 825-па, от 21.01.2021 № 24-па</t>
  </si>
  <si>
    <t xml:space="preserve">1. "Формирование современной городской среды Арсеньевского городского округа" на 2020-2024 годы </t>
  </si>
  <si>
    <t>"Формирование современной городской среды Арсеньевского городского округа" на 2020-2024 годы</t>
  </si>
  <si>
    <t>"Благоустройство территорий, детских и спортивных площадок на территории Арсеньевского городского округа" на 2020-2024 годы</t>
  </si>
  <si>
    <t>Постановление администрации АГО от 30.10.2017 № 677-па, изменения от 02.04.2018 "№ 196-па, от  18.10.2018 № 676-па, от 07.02.2019 № 76-па, от 22.03.2019 № 191-па, от 13.06.2019 № 403-па, от 24.07.2019 № 528-па, от 30.12.2019 № 977-па, от 29.06.2020 № 374-па, от 15.02.2021 № 68-па</t>
  </si>
  <si>
    <t xml:space="preserve"> Постановление администрации АГО от 14.11.2019 № 824-па, изменения от 25.03.2020 года № 171-МПА, от 16.04.2020 года № 176-МПА, от 29.04.2020 года  № 177-МПА, от 22.06.2020 № 190- МПА, от 30.09.2020 № 595-па, от 29.12.2020 № 781-па, от 17.03.2021 №132-па</t>
  </si>
  <si>
    <t>Постановление администрации АГО от 14.11.2019 №828-па, от 18.03.2021 № 135-па</t>
  </si>
  <si>
    <t xml:space="preserve"> "Содержание и ремонт муниципального жилищного фонда" на 2020-2024 годы</t>
  </si>
  <si>
    <t>муниципальных программ Арсеньевского городского округа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</si>
</sst>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49" fontId="3" fillId="0" borderId="0" xfId="0" applyNumberFormat="1" applyFont="1" applyAlignment="1">
      <alignment horizontal="center"/>
    </xf>
    <xf numFmtId="0" fontId="5" fillId="2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Border="1"/>
    <xf numFmtId="49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Border="1"/>
    <xf numFmtId="0" fontId="3" fillId="0" borderId="0" xfId="0" applyFont="1" applyFill="1" applyBorder="1"/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top"/>
    </xf>
    <xf numFmtId="49" fontId="6" fillId="0" borderId="4" xfId="0" applyNumberFormat="1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>
      <alignment horizontal="center" vertical="top"/>
    </xf>
    <xf numFmtId="49" fontId="11" fillId="0" borderId="0" xfId="0" applyNumberFormat="1" applyFont="1" applyAlignment="1"/>
    <xf numFmtId="0" fontId="9" fillId="0" borderId="4" xfId="0" applyFont="1" applyFill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top"/>
    </xf>
    <xf numFmtId="1" fontId="2" fillId="0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left" vertical="center" indent="1"/>
    </xf>
    <xf numFmtId="49" fontId="8" fillId="6" borderId="1" xfId="0" applyNumberFormat="1" applyFont="1" applyFill="1" applyBorder="1" applyAlignment="1">
      <alignment horizontal="left" vertical="top" wrapText="1"/>
    </xf>
    <xf numFmtId="1" fontId="8" fillId="7" borderId="1" xfId="0" applyNumberFormat="1" applyFont="1" applyFill="1" applyBorder="1" applyAlignment="1">
      <alignment horizontal="left" vertical="center"/>
    </xf>
    <xf numFmtId="1" fontId="8" fillId="7" borderId="1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top"/>
    </xf>
    <xf numFmtId="1" fontId="8" fillId="8" borderId="1" xfId="0" applyNumberFormat="1" applyFont="1" applyFill="1" applyBorder="1" applyAlignment="1">
      <alignment horizontal="left" vertical="center"/>
    </xf>
    <xf numFmtId="1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 wrapText="1"/>
    </xf>
    <xf numFmtId="1" fontId="8" fillId="8" borderId="3" xfId="0" applyNumberFormat="1" applyFont="1" applyFill="1" applyBorder="1" applyAlignment="1">
      <alignment horizontal="center" vertical="center"/>
    </xf>
    <xf numFmtId="0" fontId="0" fillId="8" borderId="0" xfId="0" applyFill="1"/>
    <xf numFmtId="0" fontId="8" fillId="9" borderId="1" xfId="0" applyFont="1" applyFill="1" applyBorder="1" applyAlignment="1">
      <alignment vertical="center" wrapText="1"/>
    </xf>
    <xf numFmtId="1" fontId="8" fillId="9" borderId="1" xfId="0" applyNumberFormat="1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left" vertical="center" wrapText="1"/>
    </xf>
    <xf numFmtId="1" fontId="9" fillId="9" borderId="1" xfId="0" applyNumberFormat="1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9" fillId="9" borderId="5" xfId="0" applyFont="1" applyFill="1" applyBorder="1" applyAlignment="1">
      <alignment vertical="center" wrapText="1"/>
    </xf>
    <xf numFmtId="49" fontId="9" fillId="9" borderId="5" xfId="0" applyNumberFormat="1" applyFont="1" applyFill="1" applyBorder="1" applyAlignment="1">
      <alignment vertical="center" wrapText="1"/>
    </xf>
    <xf numFmtId="49" fontId="9" fillId="9" borderId="8" xfId="0" applyNumberFormat="1" applyFont="1" applyFill="1" applyBorder="1" applyAlignment="1">
      <alignment vertical="center" wrapText="1"/>
    </xf>
    <xf numFmtId="49" fontId="9" fillId="9" borderId="5" xfId="0" applyNumberFormat="1" applyFont="1" applyFill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8" fillId="9" borderId="6" xfId="0" applyFont="1" applyFill="1" applyBorder="1" applyAlignment="1">
      <alignment wrapText="1"/>
    </xf>
    <xf numFmtId="0" fontId="8" fillId="9" borderId="2" xfId="0" applyFont="1" applyFill="1" applyBorder="1" applyAlignment="1">
      <alignment horizontal="left"/>
    </xf>
    <xf numFmtId="0" fontId="9" fillId="9" borderId="7" xfId="0" applyFont="1" applyFill="1" applyBorder="1" applyAlignment="1">
      <alignment wrapText="1"/>
    </xf>
    <xf numFmtId="0" fontId="9" fillId="9" borderId="4" xfId="0" applyFont="1" applyFill="1" applyBorder="1" applyAlignment="1">
      <alignment horizontal="left"/>
    </xf>
    <xf numFmtId="0" fontId="9" fillId="9" borderId="9" xfId="0" applyFont="1" applyFill="1" applyBorder="1" applyAlignment="1">
      <alignment wrapText="1"/>
    </xf>
    <xf numFmtId="0" fontId="9" fillId="9" borderId="3" xfId="0" applyFont="1" applyFill="1" applyBorder="1" applyAlignment="1">
      <alignment horizontal="left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top"/>
    </xf>
    <xf numFmtId="49" fontId="6" fillId="0" borderId="4" xfId="0" applyNumberFormat="1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49" fontId="11" fillId="0" borderId="0" xfId="0" applyNumberFormat="1" applyFont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top"/>
    </xf>
    <xf numFmtId="49" fontId="6" fillId="0" borderId="12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33"/>
  <sheetViews>
    <sheetView tabSelected="1" view="pageBreakPreview" zoomScale="73" zoomScaleNormal="75" zoomScaleSheetLayoutView="73" workbookViewId="0">
      <pane xSplit="2" ySplit="6" topLeftCell="C304" activePane="bottomRight" state="frozen"/>
      <selection pane="topRight" activeCell="C1" sqref="C1"/>
      <selection pane="bottomLeft" activeCell="A7" sqref="A7"/>
      <selection pane="bottomRight" activeCell="A2" sqref="A2:Q2"/>
    </sheetView>
  </sheetViews>
  <sheetFormatPr defaultRowHeight="15.75" x14ac:dyDescent="0.25"/>
  <cols>
    <col min="1" max="1" width="17" style="1" customWidth="1"/>
    <col min="2" max="2" width="33.42578125" style="4" customWidth="1"/>
    <col min="3" max="3" width="25.140625" style="3" customWidth="1"/>
    <col min="4" max="4" width="34.7109375" style="5" customWidth="1"/>
    <col min="5" max="5" width="22.5703125" style="37" customWidth="1"/>
    <col min="6" max="6" width="16.28515625" style="37" customWidth="1"/>
    <col min="7" max="7" width="14.85546875" style="53" customWidth="1"/>
    <col min="8" max="8" width="12.85546875" style="53" customWidth="1"/>
    <col min="9" max="9" width="17.140625" style="58" customWidth="1"/>
    <col min="10" max="10" width="17.28515625" style="53" customWidth="1"/>
    <col min="11" max="11" width="22.42578125" style="54" customWidth="1"/>
    <col min="12" max="12" width="16.5703125" style="59" customWidth="1"/>
    <col min="13" max="13" width="17.7109375" style="34" customWidth="1"/>
    <col min="14" max="14" width="15.7109375" style="34" customWidth="1"/>
    <col min="15" max="15" width="20.42578125" style="34" customWidth="1"/>
    <col min="16" max="16" width="10.7109375" style="34" customWidth="1"/>
    <col min="17" max="17" width="17.42578125" style="34" customWidth="1"/>
    <col min="18" max="18" width="10.7109375" style="34" customWidth="1"/>
    <col min="19" max="19" width="17.42578125" style="34" customWidth="1"/>
    <col min="20" max="20" width="10.7109375" style="34" customWidth="1"/>
  </cols>
  <sheetData>
    <row r="1" spans="1:251" ht="30" x14ac:dyDescent="0.4">
      <c r="A1" s="127" t="s">
        <v>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/>
      <c r="R1"/>
      <c r="S1"/>
      <c r="T1"/>
    </row>
    <row r="2" spans="1:251" ht="30" x14ac:dyDescent="0.4">
      <c r="A2" s="127" t="s">
        <v>110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29"/>
      <c r="S2" s="29"/>
      <c r="T2"/>
    </row>
    <row r="3" spans="1:251" ht="23.25" x14ac:dyDescent="0.3">
      <c r="A3" s="13"/>
      <c r="B3" s="14"/>
      <c r="C3" s="15"/>
      <c r="D3" s="16"/>
      <c r="E3" s="35"/>
      <c r="F3" s="35"/>
      <c r="G3" s="36"/>
      <c r="H3" s="36"/>
      <c r="I3" s="55"/>
      <c r="J3" s="36"/>
      <c r="K3" s="53"/>
      <c r="L3" s="61"/>
      <c r="M3" s="38"/>
      <c r="N3" s="38"/>
      <c r="O3" s="38"/>
      <c r="P3" s="38"/>
      <c r="Q3" s="38"/>
      <c r="R3" s="38"/>
      <c r="S3" s="38"/>
      <c r="T3" s="38"/>
    </row>
    <row r="4" spans="1:251" ht="24" customHeight="1" x14ac:dyDescent="0.2">
      <c r="A4" s="120" t="s">
        <v>0</v>
      </c>
      <c r="B4" s="123" t="s">
        <v>6</v>
      </c>
      <c r="C4" s="113" t="s">
        <v>7</v>
      </c>
      <c r="D4" s="125" t="s">
        <v>1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</row>
    <row r="5" spans="1:251" ht="42.75" customHeight="1" x14ac:dyDescent="0.2">
      <c r="A5" s="121"/>
      <c r="B5" s="123"/>
      <c r="C5" s="114"/>
      <c r="D5" s="113" t="s">
        <v>9</v>
      </c>
      <c r="E5" s="110" t="s">
        <v>17</v>
      </c>
      <c r="F5" s="118" t="s">
        <v>43</v>
      </c>
      <c r="G5" s="128">
        <v>2018</v>
      </c>
      <c r="H5" s="129"/>
      <c r="I5" s="111">
        <v>2019</v>
      </c>
      <c r="J5" s="112"/>
      <c r="K5" s="111">
        <v>2020</v>
      </c>
      <c r="L5" s="112"/>
      <c r="M5" s="116">
        <v>2021</v>
      </c>
      <c r="N5" s="117"/>
      <c r="O5" s="116">
        <v>2022</v>
      </c>
      <c r="P5" s="117"/>
      <c r="Q5" s="116">
        <v>2023</v>
      </c>
      <c r="R5" s="117"/>
      <c r="S5" s="116">
        <v>2024</v>
      </c>
      <c r="T5" s="117"/>
    </row>
    <row r="6" spans="1:251" s="6" customFormat="1" ht="51.75" customHeight="1" x14ac:dyDescent="0.2">
      <c r="A6" s="122"/>
      <c r="B6" s="124"/>
      <c r="C6" s="115"/>
      <c r="D6" s="115"/>
      <c r="E6" s="110"/>
      <c r="F6" s="118"/>
      <c r="G6" s="63" t="s">
        <v>2</v>
      </c>
      <c r="H6" s="64" t="s">
        <v>3</v>
      </c>
      <c r="I6" s="63" t="s">
        <v>2</v>
      </c>
      <c r="J6" s="64" t="s">
        <v>3</v>
      </c>
      <c r="K6" s="63" t="s">
        <v>2</v>
      </c>
      <c r="L6" s="64" t="s">
        <v>3</v>
      </c>
      <c r="M6" s="39" t="s">
        <v>2</v>
      </c>
      <c r="N6" s="40" t="s">
        <v>3</v>
      </c>
      <c r="O6" s="39" t="s">
        <v>2</v>
      </c>
      <c r="P6" s="40" t="s">
        <v>3</v>
      </c>
      <c r="Q6" s="39" t="s">
        <v>2</v>
      </c>
      <c r="R6" s="40" t="s">
        <v>3</v>
      </c>
      <c r="S6" s="39" t="s">
        <v>2</v>
      </c>
      <c r="T6" s="40" t="s">
        <v>3</v>
      </c>
      <c r="IQ6" s="6" t="s">
        <v>15</v>
      </c>
    </row>
    <row r="7" spans="1:251" ht="24.75" customHeight="1" x14ac:dyDescent="0.2">
      <c r="A7" s="130" t="s">
        <v>45</v>
      </c>
      <c r="B7" s="119" t="s">
        <v>103</v>
      </c>
      <c r="C7" s="107" t="s">
        <v>106</v>
      </c>
      <c r="D7" s="66" t="s">
        <v>8</v>
      </c>
      <c r="E7" s="41">
        <f>E9+E10+E11+E12</f>
        <v>329617.39227000001</v>
      </c>
      <c r="F7" s="41">
        <f t="shared" ref="F7" si="0">F9+F10+F11+F12</f>
        <v>81959.446580000003</v>
      </c>
      <c r="G7" s="41">
        <f>G9+G10+G11+G12</f>
        <v>0</v>
      </c>
      <c r="H7" s="41">
        <f t="shared" ref="H7:T7" si="1">H9+H10+H11+H12</f>
        <v>0</v>
      </c>
      <c r="I7" s="41">
        <f t="shared" si="1"/>
        <v>0</v>
      </c>
      <c r="J7" s="41">
        <f t="shared" si="1"/>
        <v>0</v>
      </c>
      <c r="K7" s="41">
        <f t="shared" si="1"/>
        <v>81959.446580000003</v>
      </c>
      <c r="L7" s="41">
        <f t="shared" si="1"/>
        <v>81959.446580000003</v>
      </c>
      <c r="M7" s="41">
        <f t="shared" si="1"/>
        <v>50223.102609999994</v>
      </c>
      <c r="N7" s="41">
        <f t="shared" si="1"/>
        <v>0</v>
      </c>
      <c r="O7" s="41">
        <f t="shared" si="1"/>
        <v>65811.614359999992</v>
      </c>
      <c r="P7" s="41">
        <f t="shared" si="1"/>
        <v>0</v>
      </c>
      <c r="Q7" s="41">
        <f t="shared" si="1"/>
        <v>65811.614359999992</v>
      </c>
      <c r="R7" s="41">
        <f t="shared" si="1"/>
        <v>0</v>
      </c>
      <c r="S7" s="41">
        <f t="shared" si="1"/>
        <v>65811.614359999992</v>
      </c>
      <c r="T7" s="41">
        <f t="shared" si="1"/>
        <v>0</v>
      </c>
    </row>
    <row r="8" spans="1:251" ht="24" customHeight="1" x14ac:dyDescent="0.2">
      <c r="A8" s="130"/>
      <c r="B8" s="119"/>
      <c r="C8" s="108"/>
      <c r="D8" s="17" t="s">
        <v>5</v>
      </c>
      <c r="E8" s="41"/>
      <c r="F8" s="41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51" ht="45.75" customHeight="1" x14ac:dyDescent="0.2">
      <c r="A9" s="130"/>
      <c r="B9" s="119"/>
      <c r="C9" s="108"/>
      <c r="D9" s="18" t="s">
        <v>10</v>
      </c>
      <c r="E9" s="41">
        <f>E15+E21</f>
        <v>167007.37827000002</v>
      </c>
      <c r="F9" s="41">
        <f>H9+J9+L9+N9+P9</f>
        <v>37736.248820000001</v>
      </c>
      <c r="G9" s="42">
        <f>G15+G21</f>
        <v>0</v>
      </c>
      <c r="H9" s="42">
        <f t="shared" ref="H9:T9" si="2">H15+H21</f>
        <v>0</v>
      </c>
      <c r="I9" s="42">
        <f t="shared" si="2"/>
        <v>0</v>
      </c>
      <c r="J9" s="42">
        <f t="shared" si="2"/>
        <v>0</v>
      </c>
      <c r="K9" s="42">
        <f t="shared" si="2"/>
        <v>37736.248820000001</v>
      </c>
      <c r="L9" s="42">
        <f t="shared" si="2"/>
        <v>37736.248820000001</v>
      </c>
      <c r="M9" s="42">
        <f t="shared" si="2"/>
        <v>32668.083159999998</v>
      </c>
      <c r="N9" s="42"/>
      <c r="O9" s="42">
        <f t="shared" si="2"/>
        <v>32201.015429999999</v>
      </c>
      <c r="P9" s="42">
        <f t="shared" si="2"/>
        <v>0</v>
      </c>
      <c r="Q9" s="42">
        <f t="shared" si="2"/>
        <v>32201.015429999999</v>
      </c>
      <c r="R9" s="42">
        <f t="shared" si="2"/>
        <v>0</v>
      </c>
      <c r="S9" s="42">
        <f t="shared" ref="G9:T12" si="3">S15+S21</f>
        <v>32201.015429999999</v>
      </c>
      <c r="T9" s="42">
        <f t="shared" si="2"/>
        <v>0</v>
      </c>
    </row>
    <row r="10" spans="1:251" ht="25.5" customHeight="1" x14ac:dyDescent="0.2">
      <c r="A10" s="130"/>
      <c r="B10" s="119"/>
      <c r="C10" s="108"/>
      <c r="D10" s="19" t="s">
        <v>11</v>
      </c>
      <c r="E10" s="41">
        <f t="shared" ref="E10:E11" si="4">E16+E22</f>
        <v>149962.89303000001</v>
      </c>
      <c r="F10" s="41">
        <f t="shared" ref="F10:F12" si="5">H10+J10+L10+N10+P10</f>
        <v>35753.481839999993</v>
      </c>
      <c r="G10" s="42">
        <f t="shared" si="3"/>
        <v>0</v>
      </c>
      <c r="H10" s="42">
        <f t="shared" si="3"/>
        <v>0</v>
      </c>
      <c r="I10" s="42">
        <f t="shared" si="3"/>
        <v>0</v>
      </c>
      <c r="J10" s="42">
        <f t="shared" si="3"/>
        <v>0</v>
      </c>
      <c r="K10" s="42">
        <f t="shared" si="3"/>
        <v>35753.481839999993</v>
      </c>
      <c r="L10" s="42">
        <f t="shared" si="3"/>
        <v>35753.481839999993</v>
      </c>
      <c r="M10" s="42">
        <f t="shared" si="3"/>
        <v>16565.410169999999</v>
      </c>
      <c r="N10" s="42"/>
      <c r="O10" s="42">
        <f t="shared" ref="O10:O11" si="6">O16+O22</f>
        <v>32548.000339999999</v>
      </c>
      <c r="P10" s="42">
        <f t="shared" si="3"/>
        <v>0</v>
      </c>
      <c r="Q10" s="42">
        <f t="shared" si="3"/>
        <v>32548.000339999999</v>
      </c>
      <c r="R10" s="42">
        <f t="shared" si="3"/>
        <v>0</v>
      </c>
      <c r="S10" s="42">
        <f t="shared" si="3"/>
        <v>32548.000339999999</v>
      </c>
      <c r="T10" s="42">
        <f t="shared" si="3"/>
        <v>0</v>
      </c>
    </row>
    <row r="11" spans="1:251" ht="27" customHeight="1" x14ac:dyDescent="0.2">
      <c r="A11" s="130"/>
      <c r="B11" s="119"/>
      <c r="C11" s="108"/>
      <c r="D11" s="20" t="s">
        <v>12</v>
      </c>
      <c r="E11" s="41">
        <f t="shared" si="4"/>
        <v>12647.12097</v>
      </c>
      <c r="F11" s="41">
        <f t="shared" si="5"/>
        <v>8469.7159200000006</v>
      </c>
      <c r="G11" s="42">
        <f t="shared" si="3"/>
        <v>0</v>
      </c>
      <c r="H11" s="42">
        <f t="shared" si="3"/>
        <v>0</v>
      </c>
      <c r="I11" s="42">
        <f t="shared" si="3"/>
        <v>0</v>
      </c>
      <c r="J11" s="42">
        <f t="shared" si="3"/>
        <v>0</v>
      </c>
      <c r="K11" s="42">
        <f t="shared" si="3"/>
        <v>8469.7159200000006</v>
      </c>
      <c r="L11" s="42">
        <f t="shared" si="3"/>
        <v>8469.7159200000006</v>
      </c>
      <c r="M11" s="42">
        <f t="shared" si="3"/>
        <v>989.60928000000001</v>
      </c>
      <c r="N11" s="42"/>
      <c r="O11" s="42">
        <f t="shared" si="6"/>
        <v>1062.5985900000001</v>
      </c>
      <c r="P11" s="42">
        <f t="shared" si="3"/>
        <v>0</v>
      </c>
      <c r="Q11" s="42">
        <f t="shared" si="3"/>
        <v>1062.5985900000001</v>
      </c>
      <c r="R11" s="42">
        <f t="shared" si="3"/>
        <v>0</v>
      </c>
      <c r="S11" s="42">
        <f t="shared" ref="S11" si="7">S17+S23</f>
        <v>1062.5985900000001</v>
      </c>
      <c r="T11" s="42">
        <f t="shared" si="3"/>
        <v>0</v>
      </c>
    </row>
    <row r="12" spans="1:251" ht="51" customHeight="1" x14ac:dyDescent="0.2">
      <c r="A12" s="130"/>
      <c r="B12" s="119"/>
      <c r="C12" s="108"/>
      <c r="D12" s="21" t="s">
        <v>13</v>
      </c>
      <c r="E12" s="41">
        <f>E18+E24</f>
        <v>0</v>
      </c>
      <c r="F12" s="41">
        <f t="shared" si="5"/>
        <v>0</v>
      </c>
      <c r="G12" s="42">
        <f t="shared" si="3"/>
        <v>0</v>
      </c>
      <c r="H12" s="42">
        <f t="shared" si="3"/>
        <v>0</v>
      </c>
      <c r="I12" s="42">
        <f t="shared" si="3"/>
        <v>0</v>
      </c>
      <c r="J12" s="42">
        <f t="shared" si="3"/>
        <v>0</v>
      </c>
      <c r="K12" s="42">
        <f t="shared" si="3"/>
        <v>0</v>
      </c>
      <c r="L12" s="42">
        <v>0</v>
      </c>
      <c r="M12" s="42">
        <f t="shared" si="3"/>
        <v>0</v>
      </c>
      <c r="N12" s="42"/>
      <c r="O12" s="42">
        <f>O18+O24</f>
        <v>0</v>
      </c>
      <c r="P12" s="42">
        <f t="shared" si="3"/>
        <v>0</v>
      </c>
      <c r="Q12" s="42">
        <f t="shared" si="3"/>
        <v>0</v>
      </c>
      <c r="R12" s="42">
        <f t="shared" si="3"/>
        <v>0</v>
      </c>
      <c r="S12" s="42">
        <f t="shared" ref="S12" si="8">S18+S24</f>
        <v>0</v>
      </c>
      <c r="T12" s="42">
        <f t="shared" si="3"/>
        <v>0</v>
      </c>
    </row>
    <row r="13" spans="1:251" ht="24" customHeight="1" x14ac:dyDescent="0.2">
      <c r="A13" s="130"/>
      <c r="B13" s="119" t="s">
        <v>104</v>
      </c>
      <c r="C13" s="108"/>
      <c r="D13" s="74" t="str">
        <f t="shared" ref="D13:D18" si="9">D7</f>
        <v xml:space="preserve">Всего </v>
      </c>
      <c r="E13" s="75">
        <f>E15+E16+E17+E18</f>
        <v>178946.70617000002</v>
      </c>
      <c r="F13" s="75">
        <f>F15+F16+F17+F18</f>
        <v>46539.493739999998</v>
      </c>
      <c r="G13" s="75">
        <f t="shared" ref="G13:T13" si="10">G15+G16+G17+G18</f>
        <v>0</v>
      </c>
      <c r="H13" s="75">
        <f t="shared" si="10"/>
        <v>0</v>
      </c>
      <c r="I13" s="75">
        <f t="shared" si="10"/>
        <v>0</v>
      </c>
      <c r="J13" s="75">
        <f t="shared" si="10"/>
        <v>0</v>
      </c>
      <c r="K13" s="75">
        <f t="shared" si="10"/>
        <v>46539.493739999998</v>
      </c>
      <c r="L13" s="75">
        <f t="shared" si="10"/>
        <v>46539.493739999998</v>
      </c>
      <c r="M13" s="75">
        <f t="shared" si="10"/>
        <v>33832.67525</v>
      </c>
      <c r="N13" s="75">
        <f t="shared" si="10"/>
        <v>0</v>
      </c>
      <c r="O13" s="75">
        <f>O15+O16+O17+O18</f>
        <v>32858.179060000002</v>
      </c>
      <c r="P13" s="75">
        <f t="shared" ref="P13:S13" si="11">P15+P16+P17+P18</f>
        <v>0</v>
      </c>
      <c r="Q13" s="75">
        <f t="shared" si="11"/>
        <v>32858.179060000002</v>
      </c>
      <c r="R13" s="75">
        <f t="shared" si="11"/>
        <v>0</v>
      </c>
      <c r="S13" s="75">
        <f t="shared" si="11"/>
        <v>32858.179060000002</v>
      </c>
      <c r="T13" s="75">
        <f t="shared" si="10"/>
        <v>0</v>
      </c>
    </row>
    <row r="14" spans="1:251" ht="24" customHeight="1" x14ac:dyDescent="0.2">
      <c r="A14" s="130"/>
      <c r="B14" s="119"/>
      <c r="C14" s="108"/>
      <c r="D14" s="21" t="str">
        <f t="shared" si="9"/>
        <v>в том числе:</v>
      </c>
      <c r="E14" s="41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pans="1:251" ht="24" customHeight="1" x14ac:dyDescent="0.2">
      <c r="A15" s="130"/>
      <c r="B15" s="119"/>
      <c r="C15" s="108"/>
      <c r="D15" s="21" t="str">
        <f t="shared" si="9"/>
        <v xml:space="preserve">  федеральный бюджет</v>
      </c>
      <c r="E15" s="41">
        <f t="shared" ref="E15:E16" si="12">K15+M15+O15+Q15+S15</f>
        <v>167007.37827000002</v>
      </c>
      <c r="F15" s="41">
        <f t="shared" ref="F15" si="13">H15+J15+L15+N15+P15</f>
        <v>37736.248820000001</v>
      </c>
      <c r="G15" s="42">
        <v>0</v>
      </c>
      <c r="H15" s="42"/>
      <c r="I15" s="42">
        <v>0</v>
      </c>
      <c r="J15" s="42"/>
      <c r="K15" s="42">
        <v>37736.248820000001</v>
      </c>
      <c r="L15" s="42">
        <v>37736.248820000001</v>
      </c>
      <c r="M15" s="42">
        <v>32668.083159999998</v>
      </c>
      <c r="N15" s="42"/>
      <c r="O15" s="42">
        <v>32201.015429999999</v>
      </c>
      <c r="P15" s="42"/>
      <c r="Q15" s="42">
        <f>O15</f>
        <v>32201.015429999999</v>
      </c>
      <c r="R15" s="42"/>
      <c r="S15" s="42">
        <f>O15</f>
        <v>32201.015429999999</v>
      </c>
      <c r="T15" s="42"/>
    </row>
    <row r="16" spans="1:251" ht="24" customHeight="1" x14ac:dyDescent="0.2">
      <c r="A16" s="130"/>
      <c r="B16" s="119"/>
      <c r="C16" s="108"/>
      <c r="D16" s="21" t="str">
        <f t="shared" si="9"/>
        <v xml:space="preserve"> краевой бюджет</v>
      </c>
      <c r="E16" s="41">
        <f t="shared" si="12"/>
        <v>4034.3141100000003</v>
      </c>
      <c r="F16" s="41">
        <f t="shared" ref="F16:F18" si="14">H16+J16+L16+N16+P16</f>
        <v>1396.1275900000001</v>
      </c>
      <c r="G16" s="42">
        <v>0</v>
      </c>
      <c r="H16" s="42"/>
      <c r="I16" s="42">
        <v>0</v>
      </c>
      <c r="J16" s="42"/>
      <c r="K16" s="42">
        <v>1396.1275900000001</v>
      </c>
      <c r="L16" s="42">
        <v>1396.1275900000001</v>
      </c>
      <c r="M16" s="42">
        <v>666.69563000000005</v>
      </c>
      <c r="N16" s="42"/>
      <c r="O16" s="42">
        <v>657.16363000000001</v>
      </c>
      <c r="P16" s="42"/>
      <c r="Q16" s="42">
        <v>657.16363000000001</v>
      </c>
      <c r="R16" s="42"/>
      <c r="S16" s="42">
        <f>O16</f>
        <v>657.16363000000001</v>
      </c>
      <c r="T16" s="42"/>
    </row>
    <row r="17" spans="1:20" ht="24" customHeight="1" x14ac:dyDescent="0.2">
      <c r="A17" s="130"/>
      <c r="B17" s="119"/>
      <c r="C17" s="108"/>
      <c r="D17" s="21" t="str">
        <f t="shared" si="9"/>
        <v xml:space="preserve"> местный бюджет</v>
      </c>
      <c r="E17" s="41">
        <f>K17+M17+O17+Q17+S17</f>
        <v>7905.01379</v>
      </c>
      <c r="F17" s="41">
        <f t="shared" si="14"/>
        <v>7407.11733</v>
      </c>
      <c r="G17" s="42">
        <v>0</v>
      </c>
      <c r="H17" s="42"/>
      <c r="I17" s="42">
        <v>0</v>
      </c>
      <c r="J17" s="42"/>
      <c r="K17" s="42">
        <v>7407.11733</v>
      </c>
      <c r="L17" s="42">
        <v>7407.11733</v>
      </c>
      <c r="M17" s="42">
        <v>497.89645999999999</v>
      </c>
      <c r="N17" s="42"/>
      <c r="O17" s="42">
        <v>0</v>
      </c>
      <c r="P17" s="42"/>
      <c r="Q17" s="42">
        <v>0</v>
      </c>
      <c r="R17" s="42"/>
      <c r="S17" s="42">
        <v>0</v>
      </c>
      <c r="T17" s="42"/>
    </row>
    <row r="18" spans="1:20" ht="24" customHeight="1" x14ac:dyDescent="0.2">
      <c r="A18" s="130"/>
      <c r="B18" s="119"/>
      <c r="C18" s="108"/>
      <c r="D18" s="21" t="str">
        <f t="shared" si="9"/>
        <v xml:space="preserve"> внебюджетные источники</v>
      </c>
      <c r="E18" s="41">
        <f>G18+I18+K18+M18+O18+Q18</f>
        <v>0</v>
      </c>
      <c r="F18" s="41">
        <f t="shared" si="14"/>
        <v>0</v>
      </c>
      <c r="G18" s="42">
        <v>0</v>
      </c>
      <c r="H18" s="42"/>
      <c r="I18" s="42">
        <v>0</v>
      </c>
      <c r="J18" s="42"/>
      <c r="K18" s="42">
        <v>0</v>
      </c>
      <c r="L18" s="42">
        <v>0</v>
      </c>
      <c r="M18" s="42">
        <f>K18</f>
        <v>0</v>
      </c>
      <c r="N18" s="42"/>
      <c r="O18" s="42">
        <f>K18</f>
        <v>0</v>
      </c>
      <c r="P18" s="42"/>
      <c r="Q18" s="42">
        <f>O18</f>
        <v>0</v>
      </c>
      <c r="R18" s="42"/>
      <c r="S18" s="42">
        <f>O18</f>
        <v>0</v>
      </c>
      <c r="T18" s="42"/>
    </row>
    <row r="19" spans="1:20" ht="24" customHeight="1" x14ac:dyDescent="0.2">
      <c r="A19" s="130"/>
      <c r="B19" s="119" t="s">
        <v>105</v>
      </c>
      <c r="C19" s="108"/>
      <c r="D19" s="71" t="str">
        <f t="shared" ref="D19:D24" si="15">D7</f>
        <v xml:space="preserve">Всего </v>
      </c>
      <c r="E19" s="72">
        <f>E21+E22+E23+E24</f>
        <v>150670.68609999999</v>
      </c>
      <c r="F19" s="75">
        <f t="shared" ref="F19:T19" si="16">F21+F22+F23+F24</f>
        <v>35419.952839999998</v>
      </c>
      <c r="G19" s="75">
        <f t="shared" si="16"/>
        <v>0</v>
      </c>
      <c r="H19" s="75">
        <f t="shared" si="16"/>
        <v>0</v>
      </c>
      <c r="I19" s="75">
        <f t="shared" si="16"/>
        <v>0</v>
      </c>
      <c r="J19" s="75">
        <f t="shared" si="16"/>
        <v>0</v>
      </c>
      <c r="K19" s="75">
        <f t="shared" si="16"/>
        <v>35419.952839999998</v>
      </c>
      <c r="L19" s="75">
        <f t="shared" si="16"/>
        <v>35419.952839999998</v>
      </c>
      <c r="M19" s="75">
        <f t="shared" si="16"/>
        <v>16390.427360000001</v>
      </c>
      <c r="N19" s="75">
        <f t="shared" si="16"/>
        <v>0</v>
      </c>
      <c r="O19" s="75">
        <f t="shared" si="16"/>
        <v>32953.435299999997</v>
      </c>
      <c r="P19" s="75">
        <f t="shared" si="16"/>
        <v>0</v>
      </c>
      <c r="Q19" s="75">
        <f t="shared" si="16"/>
        <v>32953.435299999997</v>
      </c>
      <c r="R19" s="75">
        <f t="shared" si="16"/>
        <v>0</v>
      </c>
      <c r="S19" s="75">
        <f t="shared" si="16"/>
        <v>32953.435299999997</v>
      </c>
      <c r="T19" s="75">
        <f t="shared" si="16"/>
        <v>0</v>
      </c>
    </row>
    <row r="20" spans="1:20" ht="24" customHeight="1" x14ac:dyDescent="0.2">
      <c r="A20" s="130"/>
      <c r="B20" s="119"/>
      <c r="C20" s="108"/>
      <c r="D20" s="21" t="str">
        <f t="shared" si="15"/>
        <v>в том числе:</v>
      </c>
      <c r="E20" s="41"/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0" ht="24" customHeight="1" x14ac:dyDescent="0.2">
      <c r="A21" s="130"/>
      <c r="B21" s="119"/>
      <c r="C21" s="108"/>
      <c r="D21" s="21" t="str">
        <f t="shared" si="15"/>
        <v xml:space="preserve">  федеральный бюджет</v>
      </c>
      <c r="E21" s="41">
        <f t="shared" ref="E21:E23" si="17">K21+M21+O21+Q21+S21</f>
        <v>0</v>
      </c>
      <c r="F21" s="41">
        <f t="shared" ref="F21" si="18">H21+J21+L21+N21+P21</f>
        <v>0</v>
      </c>
      <c r="G21" s="42">
        <v>0</v>
      </c>
      <c r="H21" s="42">
        <v>0</v>
      </c>
      <c r="I21" s="42">
        <v>0</v>
      </c>
      <c r="J21" s="42"/>
      <c r="K21" s="42">
        <f>F21</f>
        <v>0</v>
      </c>
      <c r="L21" s="42">
        <v>0</v>
      </c>
      <c r="M21" s="42">
        <f>F21</f>
        <v>0</v>
      </c>
      <c r="N21" s="42"/>
      <c r="O21" s="42">
        <f>F21</f>
        <v>0</v>
      </c>
      <c r="P21" s="42"/>
      <c r="Q21" s="42">
        <f>F21</f>
        <v>0</v>
      </c>
      <c r="R21" s="42"/>
      <c r="S21" s="42">
        <f>F21</f>
        <v>0</v>
      </c>
      <c r="T21" s="42"/>
    </row>
    <row r="22" spans="1:20" ht="24" customHeight="1" x14ac:dyDescent="0.2">
      <c r="A22" s="130"/>
      <c r="B22" s="119"/>
      <c r="C22" s="108"/>
      <c r="D22" s="21" t="str">
        <f t="shared" si="15"/>
        <v xml:space="preserve"> краевой бюджет</v>
      </c>
      <c r="E22" s="41">
        <f t="shared" si="17"/>
        <v>145928.57892</v>
      </c>
      <c r="F22" s="41">
        <f t="shared" ref="F22:F24" si="19">H22+J22+L22+N22+P22</f>
        <v>34357.354249999997</v>
      </c>
      <c r="G22" s="42">
        <v>0</v>
      </c>
      <c r="H22" s="42">
        <v>0</v>
      </c>
      <c r="I22" s="42">
        <v>0</v>
      </c>
      <c r="J22" s="42"/>
      <c r="K22" s="42">
        <v>34357.354249999997</v>
      </c>
      <c r="L22" s="42">
        <v>34357.354249999997</v>
      </c>
      <c r="M22" s="42">
        <v>15898.714540000001</v>
      </c>
      <c r="N22" s="42"/>
      <c r="O22" s="42">
        <v>31890.83671</v>
      </c>
      <c r="P22" s="42"/>
      <c r="Q22" s="42">
        <v>31890.83671</v>
      </c>
      <c r="R22" s="42"/>
      <c r="S22" s="42">
        <v>31890.83671</v>
      </c>
      <c r="T22" s="42"/>
    </row>
    <row r="23" spans="1:20" ht="24" customHeight="1" x14ac:dyDescent="0.2">
      <c r="A23" s="130"/>
      <c r="B23" s="119"/>
      <c r="C23" s="108"/>
      <c r="D23" s="21" t="str">
        <f t="shared" si="15"/>
        <v xml:space="preserve"> местный бюджет</v>
      </c>
      <c r="E23" s="41">
        <f t="shared" si="17"/>
        <v>4742.10718</v>
      </c>
      <c r="F23" s="41">
        <f t="shared" si="19"/>
        <v>1062.5985900000001</v>
      </c>
      <c r="G23" s="42">
        <v>0</v>
      </c>
      <c r="H23" s="42">
        <v>0</v>
      </c>
      <c r="I23" s="42">
        <v>0</v>
      </c>
      <c r="J23" s="42"/>
      <c r="K23" s="42">
        <v>1062.5985900000001</v>
      </c>
      <c r="L23" s="42">
        <v>1062.5985900000001</v>
      </c>
      <c r="M23" s="42">
        <v>491.71282000000002</v>
      </c>
      <c r="N23" s="42"/>
      <c r="O23" s="42">
        <f>F23</f>
        <v>1062.5985900000001</v>
      </c>
      <c r="P23" s="42"/>
      <c r="Q23" s="42">
        <f>F23</f>
        <v>1062.5985900000001</v>
      </c>
      <c r="R23" s="42"/>
      <c r="S23" s="42">
        <f>F23</f>
        <v>1062.5985900000001</v>
      </c>
      <c r="T23" s="42"/>
    </row>
    <row r="24" spans="1:20" ht="108.75" customHeight="1" x14ac:dyDescent="0.2">
      <c r="A24" s="131"/>
      <c r="B24" s="119"/>
      <c r="C24" s="109"/>
      <c r="D24" s="21" t="str">
        <f t="shared" si="15"/>
        <v xml:space="preserve"> внебюджетные источники</v>
      </c>
      <c r="E24" s="41">
        <f>K24+M24+O24+Q24+S24</f>
        <v>0</v>
      </c>
      <c r="F24" s="41">
        <f t="shared" si="19"/>
        <v>0</v>
      </c>
      <c r="G24" s="42">
        <v>0</v>
      </c>
      <c r="H24" s="42">
        <v>0</v>
      </c>
      <c r="I24" s="42">
        <v>0</v>
      </c>
      <c r="J24" s="42"/>
      <c r="K24" s="42">
        <f>F24</f>
        <v>0</v>
      </c>
      <c r="L24" s="42">
        <v>0</v>
      </c>
      <c r="M24" s="42">
        <f>F24</f>
        <v>0</v>
      </c>
      <c r="N24" s="42"/>
      <c r="O24" s="42">
        <f>F24</f>
        <v>0</v>
      </c>
      <c r="P24" s="42"/>
      <c r="Q24" s="42">
        <f>F24</f>
        <v>0</v>
      </c>
      <c r="R24" s="42"/>
      <c r="S24" s="42">
        <f>F24</f>
        <v>0</v>
      </c>
      <c r="T24" s="42"/>
    </row>
    <row r="25" spans="1:20" ht="45.75" customHeight="1" x14ac:dyDescent="0.2">
      <c r="A25" s="130" t="s">
        <v>48</v>
      </c>
      <c r="B25" s="103" t="s">
        <v>50</v>
      </c>
      <c r="C25" s="103" t="s">
        <v>49</v>
      </c>
      <c r="D25" s="66" t="s">
        <v>8</v>
      </c>
      <c r="E25" s="41">
        <f>E27+E28+E29+E30</f>
        <v>79726.095860000001</v>
      </c>
      <c r="F25" s="41">
        <f t="shared" ref="F25:T25" si="20">F27+F28+F29+F30</f>
        <v>49910.210279999999</v>
      </c>
      <c r="G25" s="41">
        <f t="shared" si="20"/>
        <v>0</v>
      </c>
      <c r="H25" s="41">
        <f t="shared" si="20"/>
        <v>0</v>
      </c>
      <c r="I25" s="41">
        <f t="shared" si="20"/>
        <v>0</v>
      </c>
      <c r="J25" s="41">
        <f t="shared" si="20"/>
        <v>0</v>
      </c>
      <c r="K25" s="41">
        <f t="shared" si="20"/>
        <v>47745.794979999999</v>
      </c>
      <c r="L25" s="41">
        <f t="shared" si="20"/>
        <v>49910.210279999999</v>
      </c>
      <c r="M25" s="41">
        <f t="shared" si="20"/>
        <v>31380.300880000003</v>
      </c>
      <c r="N25" s="41">
        <f t="shared" si="20"/>
        <v>0</v>
      </c>
      <c r="O25" s="41">
        <f t="shared" si="20"/>
        <v>600</v>
      </c>
      <c r="P25" s="41">
        <f t="shared" si="20"/>
        <v>0</v>
      </c>
      <c r="Q25" s="41">
        <f t="shared" si="20"/>
        <v>0</v>
      </c>
      <c r="R25" s="41">
        <f t="shared" si="20"/>
        <v>0</v>
      </c>
      <c r="S25" s="41">
        <f t="shared" si="20"/>
        <v>0</v>
      </c>
      <c r="T25" s="41">
        <f t="shared" si="20"/>
        <v>0</v>
      </c>
    </row>
    <row r="26" spans="1:20" ht="25.5" customHeight="1" x14ac:dyDescent="0.2">
      <c r="A26" s="130"/>
      <c r="B26" s="101"/>
      <c r="C26" s="101"/>
      <c r="D26" s="17" t="s">
        <v>5</v>
      </c>
      <c r="E26" s="41"/>
      <c r="F26" s="41"/>
      <c r="G26" s="43"/>
      <c r="H26" s="43"/>
      <c r="I26" s="43"/>
      <c r="J26" s="43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20" ht="45.75" customHeight="1" x14ac:dyDescent="0.2">
      <c r="A27" s="130"/>
      <c r="B27" s="101"/>
      <c r="C27" s="101"/>
      <c r="D27" s="18" t="s">
        <v>10</v>
      </c>
      <c r="E27" s="41">
        <f t="shared" ref="E27:E29" si="21">SUM(G27+I27+K27+M27+O27+Q27+S27)</f>
        <v>61557.997710000003</v>
      </c>
      <c r="F27" s="41">
        <f t="shared" ref="F27:F29" si="22">SUM(H27+J27+L27+N27+P27+R27+T27)</f>
        <v>32351.75028</v>
      </c>
      <c r="G27" s="43">
        <v>0</v>
      </c>
      <c r="H27" s="43">
        <v>0</v>
      </c>
      <c r="I27" s="43">
        <v>0</v>
      </c>
      <c r="J27" s="43">
        <v>0</v>
      </c>
      <c r="K27" s="42">
        <v>37982.925150000003</v>
      </c>
      <c r="L27" s="42">
        <v>32351.75028</v>
      </c>
      <c r="M27" s="42">
        <v>23575.072560000001</v>
      </c>
      <c r="N27" s="42">
        <v>0</v>
      </c>
      <c r="O27" s="42">
        <v>0</v>
      </c>
      <c r="P27" s="42"/>
      <c r="Q27" s="42">
        <v>0</v>
      </c>
      <c r="R27" s="42"/>
      <c r="S27" s="42">
        <v>0</v>
      </c>
      <c r="T27" s="42"/>
    </row>
    <row r="28" spans="1:20" ht="30.75" customHeight="1" x14ac:dyDescent="0.2">
      <c r="A28" s="130"/>
      <c r="B28" s="101"/>
      <c r="C28" s="101"/>
      <c r="D28" s="19" t="s">
        <v>11</v>
      </c>
      <c r="E28" s="41">
        <f t="shared" si="21"/>
        <v>15474.247440000001</v>
      </c>
      <c r="F28" s="41">
        <f t="shared" si="22"/>
        <v>11423.044599999999</v>
      </c>
      <c r="G28" s="43">
        <v>0</v>
      </c>
      <c r="H28" s="43">
        <v>0</v>
      </c>
      <c r="I28" s="43">
        <v>0</v>
      </c>
      <c r="J28" s="43">
        <v>0</v>
      </c>
      <c r="K28" s="42">
        <v>9339.4424400000007</v>
      </c>
      <c r="L28" s="42">
        <v>11423.044599999999</v>
      </c>
      <c r="M28" s="42">
        <v>6134.8050000000003</v>
      </c>
      <c r="N28" s="42">
        <v>0</v>
      </c>
      <c r="O28" s="42">
        <v>0</v>
      </c>
      <c r="P28" s="42"/>
      <c r="Q28" s="42">
        <v>0</v>
      </c>
      <c r="R28" s="42"/>
      <c r="S28" s="42">
        <v>0</v>
      </c>
      <c r="T28" s="42"/>
    </row>
    <row r="29" spans="1:20" ht="27" customHeight="1" x14ac:dyDescent="0.2">
      <c r="A29" s="130"/>
      <c r="B29" s="101"/>
      <c r="C29" s="101"/>
      <c r="D29" s="20" t="s">
        <v>12</v>
      </c>
      <c r="E29" s="41">
        <f t="shared" si="21"/>
        <v>2693.8507100000002</v>
      </c>
      <c r="F29" s="41">
        <f t="shared" si="22"/>
        <v>6135.4153999999999</v>
      </c>
      <c r="G29" s="43">
        <v>0</v>
      </c>
      <c r="H29" s="43">
        <v>0</v>
      </c>
      <c r="I29" s="43">
        <v>0</v>
      </c>
      <c r="J29" s="43">
        <v>0</v>
      </c>
      <c r="K29" s="42">
        <v>423.42739</v>
      </c>
      <c r="L29" s="42">
        <v>6135.4153999999999</v>
      </c>
      <c r="M29" s="42">
        <v>1670.4233200000001</v>
      </c>
      <c r="N29" s="45">
        <v>0</v>
      </c>
      <c r="O29" s="42">
        <v>600</v>
      </c>
      <c r="P29" s="45"/>
      <c r="Q29" s="42">
        <v>0</v>
      </c>
      <c r="R29" s="45"/>
      <c r="S29" s="42">
        <v>0</v>
      </c>
      <c r="T29" s="45"/>
    </row>
    <row r="30" spans="1:20" ht="45.75" customHeight="1" x14ac:dyDescent="0.2">
      <c r="A30" s="130"/>
      <c r="B30" s="102"/>
      <c r="C30" s="102"/>
      <c r="D30" s="21" t="s">
        <v>13</v>
      </c>
      <c r="E30" s="41">
        <f>SUM(G30+I30+K30+M30+O30+Q30+S30)</f>
        <v>0</v>
      </c>
      <c r="F30" s="41">
        <f>SUM(H30+J30+L30+N30+P30+R30+T30)</f>
        <v>0</v>
      </c>
      <c r="G30" s="43">
        <v>0</v>
      </c>
      <c r="H30" s="43">
        <v>0</v>
      </c>
      <c r="I30" s="43">
        <v>0</v>
      </c>
      <c r="J30" s="43">
        <v>0</v>
      </c>
      <c r="K30" s="45">
        <v>0</v>
      </c>
      <c r="L30" s="45">
        <v>0</v>
      </c>
      <c r="M30" s="42">
        <v>0</v>
      </c>
      <c r="N30" s="42">
        <v>0</v>
      </c>
      <c r="O30" s="42">
        <v>0</v>
      </c>
      <c r="P30" s="42"/>
      <c r="Q30" s="42">
        <v>0</v>
      </c>
      <c r="R30" s="42"/>
      <c r="S30" s="42">
        <v>0</v>
      </c>
      <c r="T30" s="42"/>
    </row>
    <row r="31" spans="1:20" ht="35.25" customHeight="1" x14ac:dyDescent="0.3">
      <c r="A31" s="31" t="s">
        <v>51</v>
      </c>
      <c r="B31" s="103" t="s">
        <v>67</v>
      </c>
      <c r="C31" s="103" t="s">
        <v>97</v>
      </c>
      <c r="D31" s="23" t="s">
        <v>8</v>
      </c>
      <c r="E31" s="41">
        <f>E33+E34+E35+E36</f>
        <v>6562.8559999999998</v>
      </c>
      <c r="F31" s="41">
        <f>F33+F34+F35+F36</f>
        <v>836.94600000000003</v>
      </c>
      <c r="G31" s="46">
        <f t="shared" ref="G31:O31" si="23">G33+G34+G35+G36</f>
        <v>0</v>
      </c>
      <c r="H31" s="46">
        <f t="shared" si="23"/>
        <v>0</v>
      </c>
      <c r="I31" s="46">
        <f t="shared" si="23"/>
        <v>0</v>
      </c>
      <c r="J31" s="46">
        <f t="shared" si="23"/>
        <v>0</v>
      </c>
      <c r="K31" s="46">
        <f t="shared" si="23"/>
        <v>836.95600000000002</v>
      </c>
      <c r="L31" s="46">
        <f t="shared" si="23"/>
        <v>836.94600000000003</v>
      </c>
      <c r="M31" s="46">
        <f t="shared" si="23"/>
        <v>850</v>
      </c>
      <c r="N31" s="46">
        <f t="shared" si="23"/>
        <v>0</v>
      </c>
      <c r="O31" s="46">
        <f t="shared" si="23"/>
        <v>850</v>
      </c>
      <c r="P31" s="46"/>
      <c r="Q31" s="46">
        <f t="shared" ref="Q31" si="24">Q33+Q34+Q35+Q36</f>
        <v>850</v>
      </c>
      <c r="R31" s="46"/>
      <c r="S31" s="46">
        <f t="shared" ref="S31" si="25">S33+S34+S35+S36</f>
        <v>3175.9</v>
      </c>
      <c r="T31" s="46"/>
    </row>
    <row r="32" spans="1:20" ht="27.75" customHeight="1" x14ac:dyDescent="0.25">
      <c r="A32" s="32"/>
      <c r="B32" s="101"/>
      <c r="C32" s="101"/>
      <c r="D32" s="17" t="s">
        <v>5</v>
      </c>
      <c r="E32" s="41"/>
      <c r="F32" s="41"/>
      <c r="G32" s="45"/>
      <c r="H32" s="48"/>
      <c r="I32" s="45"/>
      <c r="J32" s="45"/>
      <c r="K32" s="45"/>
      <c r="L32" s="65"/>
      <c r="M32" s="65"/>
      <c r="N32" s="65"/>
      <c r="O32" s="65"/>
      <c r="P32" s="65"/>
      <c r="Q32" s="65"/>
      <c r="R32" s="65"/>
      <c r="S32" s="65"/>
      <c r="T32" s="65"/>
    </row>
    <row r="33" spans="1:20" ht="48" customHeight="1" x14ac:dyDescent="0.25">
      <c r="A33" s="32"/>
      <c r="B33" s="101"/>
      <c r="C33" s="101"/>
      <c r="D33" s="18" t="s">
        <v>10</v>
      </c>
      <c r="E33" s="41">
        <f>K33+M33+O33+Q33+S33</f>
        <v>0</v>
      </c>
      <c r="F33" s="41">
        <f>L33+N33+P33+R33+T33</f>
        <v>0</v>
      </c>
      <c r="G33" s="45">
        <v>0</v>
      </c>
      <c r="H33" s="48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/>
      <c r="O33" s="43">
        <v>0</v>
      </c>
      <c r="P33" s="42"/>
      <c r="Q33" s="43">
        <v>0</v>
      </c>
      <c r="R33" s="42"/>
      <c r="S33" s="43">
        <v>0</v>
      </c>
      <c r="T33" s="42"/>
    </row>
    <row r="34" spans="1:20" ht="27" customHeight="1" x14ac:dyDescent="0.25">
      <c r="A34" s="32"/>
      <c r="B34" s="101"/>
      <c r="C34" s="101"/>
      <c r="D34" s="19" t="s">
        <v>11</v>
      </c>
      <c r="E34" s="41">
        <f t="shared" ref="E34:E36" si="26">K34+M34+O34+Q34+S34</f>
        <v>0</v>
      </c>
      <c r="F34" s="41">
        <f t="shared" ref="F34:F36" si="27">L34+N34+P34+R34+T34</f>
        <v>0</v>
      </c>
      <c r="G34" s="45">
        <v>0</v>
      </c>
      <c r="H34" s="48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/>
      <c r="O34" s="43">
        <v>0</v>
      </c>
      <c r="P34" s="42"/>
      <c r="Q34" s="43">
        <v>0</v>
      </c>
      <c r="R34" s="42"/>
      <c r="S34" s="43">
        <v>0</v>
      </c>
      <c r="T34" s="42"/>
    </row>
    <row r="35" spans="1:20" ht="28.5" customHeight="1" x14ac:dyDescent="0.25">
      <c r="A35" s="32"/>
      <c r="B35" s="101"/>
      <c r="C35" s="101"/>
      <c r="D35" s="20" t="s">
        <v>12</v>
      </c>
      <c r="E35" s="41">
        <f t="shared" si="26"/>
        <v>6562.8559999999998</v>
      </c>
      <c r="F35" s="41">
        <f t="shared" si="27"/>
        <v>836.94600000000003</v>
      </c>
      <c r="G35" s="42">
        <v>0</v>
      </c>
      <c r="H35" s="48">
        <v>0</v>
      </c>
      <c r="I35" s="42">
        <v>0</v>
      </c>
      <c r="J35" s="42">
        <v>0</v>
      </c>
      <c r="K35" s="42">
        <v>836.95600000000002</v>
      </c>
      <c r="L35" s="42">
        <v>836.94600000000003</v>
      </c>
      <c r="M35" s="42">
        <v>850</v>
      </c>
      <c r="N35" s="42"/>
      <c r="O35" s="43">
        <v>850</v>
      </c>
      <c r="P35" s="42"/>
      <c r="Q35" s="43">
        <v>850</v>
      </c>
      <c r="R35" s="42"/>
      <c r="S35" s="43">
        <v>3175.9</v>
      </c>
      <c r="T35" s="42"/>
    </row>
    <row r="36" spans="1:20" ht="62.25" customHeight="1" x14ac:dyDescent="0.25">
      <c r="A36" s="33"/>
      <c r="B36" s="101"/>
      <c r="C36" s="102"/>
      <c r="D36" s="21" t="s">
        <v>13</v>
      </c>
      <c r="E36" s="41">
        <f t="shared" si="26"/>
        <v>0</v>
      </c>
      <c r="F36" s="41">
        <f t="shared" si="27"/>
        <v>0</v>
      </c>
      <c r="G36" s="45">
        <v>0</v>
      </c>
      <c r="H36" s="48">
        <v>0</v>
      </c>
      <c r="I36" s="45">
        <v>0</v>
      </c>
      <c r="J36" s="45">
        <v>0</v>
      </c>
      <c r="K36" s="45">
        <v>0</v>
      </c>
      <c r="L36" s="42">
        <v>0</v>
      </c>
      <c r="M36" s="42">
        <v>0</v>
      </c>
      <c r="N36" s="42"/>
      <c r="O36" s="43">
        <v>0</v>
      </c>
      <c r="P36" s="42"/>
      <c r="Q36" s="43">
        <v>0</v>
      </c>
      <c r="R36" s="42"/>
      <c r="S36" s="43">
        <v>0</v>
      </c>
      <c r="T36" s="42"/>
    </row>
    <row r="37" spans="1:20" ht="30.75" customHeight="1" x14ac:dyDescent="0.3">
      <c r="A37" s="24" t="s">
        <v>52</v>
      </c>
      <c r="B37" s="103" t="s">
        <v>55</v>
      </c>
      <c r="C37" s="103" t="s">
        <v>96</v>
      </c>
      <c r="D37" s="23" t="s">
        <v>8</v>
      </c>
      <c r="E37" s="41">
        <f>E39+E40+E41+E42</f>
        <v>212934.18699999998</v>
      </c>
      <c r="F37" s="41">
        <f t="shared" ref="F37:T37" si="28">F39+F40+F41+F42</f>
        <v>86344.109529999987</v>
      </c>
      <c r="G37" s="41">
        <f t="shared" si="28"/>
        <v>0</v>
      </c>
      <c r="H37" s="41">
        <f t="shared" si="28"/>
        <v>0</v>
      </c>
      <c r="I37" s="41">
        <f t="shared" si="28"/>
        <v>0</v>
      </c>
      <c r="J37" s="41">
        <f t="shared" si="28"/>
        <v>0</v>
      </c>
      <c r="K37" s="41">
        <f t="shared" si="28"/>
        <v>86903.595000000001</v>
      </c>
      <c r="L37" s="41">
        <f t="shared" si="28"/>
        <v>86344.109529999987</v>
      </c>
      <c r="M37" s="41">
        <f t="shared" si="28"/>
        <v>36795.434999999998</v>
      </c>
      <c r="N37" s="41">
        <f t="shared" si="28"/>
        <v>0</v>
      </c>
      <c r="O37" s="41">
        <f t="shared" si="28"/>
        <v>31820.582999999999</v>
      </c>
      <c r="P37" s="41">
        <f t="shared" si="28"/>
        <v>0</v>
      </c>
      <c r="Q37" s="41">
        <f t="shared" si="28"/>
        <v>28707.286999999997</v>
      </c>
      <c r="R37" s="41">
        <f t="shared" si="28"/>
        <v>0</v>
      </c>
      <c r="S37" s="41">
        <f t="shared" si="28"/>
        <v>28707.286999999997</v>
      </c>
      <c r="T37" s="41">
        <f t="shared" si="28"/>
        <v>0</v>
      </c>
    </row>
    <row r="38" spans="1:20" ht="24" customHeight="1" x14ac:dyDescent="0.3">
      <c r="A38" s="24"/>
      <c r="B38" s="101"/>
      <c r="C38" s="101"/>
      <c r="D38" s="17" t="s">
        <v>5</v>
      </c>
      <c r="E38" s="41"/>
      <c r="F38" s="41"/>
      <c r="G38" s="49"/>
      <c r="H38" s="44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</row>
    <row r="39" spans="1:20" ht="46.5" customHeight="1" x14ac:dyDescent="0.3">
      <c r="A39" s="24"/>
      <c r="B39" s="101"/>
      <c r="C39" s="101"/>
      <c r="D39" s="18" t="s">
        <v>10</v>
      </c>
      <c r="E39" s="41">
        <f t="shared" ref="E39:F39" si="29">E45+E51+E57</f>
        <v>0</v>
      </c>
      <c r="F39" s="41">
        <f t="shared" si="29"/>
        <v>0</v>
      </c>
      <c r="G39" s="49">
        <f t="shared" ref="G39:M39" si="30">G45+G57+G51</f>
        <v>0</v>
      </c>
      <c r="H39" s="49">
        <f t="shared" si="30"/>
        <v>0</v>
      </c>
      <c r="I39" s="49">
        <f t="shared" si="30"/>
        <v>0</v>
      </c>
      <c r="J39" s="49">
        <f t="shared" si="30"/>
        <v>0</v>
      </c>
      <c r="K39" s="43">
        <f t="shared" si="30"/>
        <v>0</v>
      </c>
      <c r="L39" s="43">
        <f t="shared" si="30"/>
        <v>0</v>
      </c>
      <c r="M39" s="43">
        <f t="shared" si="30"/>
        <v>0</v>
      </c>
      <c r="N39" s="43"/>
      <c r="O39" s="49">
        <f>O45+O57+O51</f>
        <v>0</v>
      </c>
      <c r="P39" s="49"/>
      <c r="Q39" s="49">
        <f>Q45+Q57+Q51</f>
        <v>0</v>
      </c>
      <c r="R39" s="49"/>
      <c r="S39" s="49">
        <f>S45+S57+S51</f>
        <v>0</v>
      </c>
      <c r="T39" s="49"/>
    </row>
    <row r="40" spans="1:20" ht="28.5" customHeight="1" x14ac:dyDescent="0.3">
      <c r="A40" s="24"/>
      <c r="B40" s="101"/>
      <c r="C40" s="101"/>
      <c r="D40" s="19" t="s">
        <v>11</v>
      </c>
      <c r="E40" s="41">
        <f t="shared" ref="E40:F40" si="31">E46+E52+E58</f>
        <v>46665.411999999997</v>
      </c>
      <c r="F40" s="41">
        <f t="shared" si="31"/>
        <v>46665.412499999999</v>
      </c>
      <c r="G40" s="49">
        <f t="shared" ref="G40:M40" si="32">G46+G58+G52</f>
        <v>0</v>
      </c>
      <c r="H40" s="49">
        <f t="shared" si="32"/>
        <v>0</v>
      </c>
      <c r="I40" s="43">
        <f t="shared" si="32"/>
        <v>0</v>
      </c>
      <c r="J40" s="43">
        <f t="shared" si="32"/>
        <v>0</v>
      </c>
      <c r="K40" s="43">
        <f t="shared" si="32"/>
        <v>46665.411999999997</v>
      </c>
      <c r="L40" s="43">
        <f t="shared" si="32"/>
        <v>46665.412499999999</v>
      </c>
      <c r="M40" s="43">
        <f t="shared" si="32"/>
        <v>0</v>
      </c>
      <c r="N40" s="43"/>
      <c r="O40" s="49">
        <f>O46+O58+O52</f>
        <v>0</v>
      </c>
      <c r="P40" s="49"/>
      <c r="Q40" s="49">
        <f>Q46+Q58+Q52</f>
        <v>0</v>
      </c>
      <c r="R40" s="49"/>
      <c r="S40" s="49">
        <f>S46+S58+S52</f>
        <v>0</v>
      </c>
      <c r="T40" s="49"/>
    </row>
    <row r="41" spans="1:20" ht="24" customHeight="1" x14ac:dyDescent="0.3">
      <c r="A41" s="24"/>
      <c r="B41" s="101"/>
      <c r="C41" s="101"/>
      <c r="D41" s="20" t="s">
        <v>12</v>
      </c>
      <c r="E41" s="41">
        <f>E47+E53+E59</f>
        <v>166268.77499999999</v>
      </c>
      <c r="F41" s="41">
        <f t="shared" ref="F41" si="33">F47+F53+F59</f>
        <v>39678.697029999996</v>
      </c>
      <c r="G41" s="49">
        <f t="shared" ref="G41:I41" si="34">G47+G59+G53</f>
        <v>0</v>
      </c>
      <c r="H41" s="49">
        <f t="shared" si="34"/>
        <v>0</v>
      </c>
      <c r="I41" s="43">
        <f t="shared" si="34"/>
        <v>0</v>
      </c>
      <c r="J41" s="43">
        <f t="shared" ref="J41:L42" si="35">J47+J59+J53</f>
        <v>0</v>
      </c>
      <c r="K41" s="43">
        <f t="shared" si="35"/>
        <v>40238.183000000005</v>
      </c>
      <c r="L41" s="43">
        <f t="shared" si="35"/>
        <v>39678.697029999996</v>
      </c>
      <c r="M41" s="43">
        <f t="shared" ref="M41" si="36">M47+M59+M53</f>
        <v>36795.434999999998</v>
      </c>
      <c r="N41" s="43"/>
      <c r="O41" s="43">
        <f>O47+O59+O53</f>
        <v>31820.582999999999</v>
      </c>
      <c r="P41" s="49"/>
      <c r="Q41" s="43">
        <f>Q47+Q59+Q53</f>
        <v>28707.286999999997</v>
      </c>
      <c r="R41" s="49"/>
      <c r="S41" s="43">
        <f>S47+S59+S53</f>
        <v>28707.286999999997</v>
      </c>
      <c r="T41" s="49"/>
    </row>
    <row r="42" spans="1:20" ht="110.25" customHeight="1" x14ac:dyDescent="0.3">
      <c r="A42" s="24"/>
      <c r="B42" s="101"/>
      <c r="C42" s="101"/>
      <c r="D42" s="21" t="s">
        <v>13</v>
      </c>
      <c r="E42" s="41">
        <f>E48+E54+E60</f>
        <v>0</v>
      </c>
      <c r="F42" s="41">
        <f>F48+F54+F60</f>
        <v>0</v>
      </c>
      <c r="G42" s="49">
        <f>G48+G54+G60</f>
        <v>0</v>
      </c>
      <c r="H42" s="49">
        <f>H48+H54+H60</f>
        <v>0</v>
      </c>
      <c r="I42" s="49">
        <f>I48+I60+I54</f>
        <v>0</v>
      </c>
      <c r="J42" s="49">
        <f t="shared" si="35"/>
        <v>0</v>
      </c>
      <c r="K42" s="49">
        <f t="shared" si="35"/>
        <v>0</v>
      </c>
      <c r="L42" s="49">
        <f t="shared" si="35"/>
        <v>0</v>
      </c>
      <c r="M42" s="49">
        <f>M48+M60+M54</f>
        <v>0</v>
      </c>
      <c r="N42" s="49"/>
      <c r="O42" s="49">
        <f>O48+O60+O54</f>
        <v>0</v>
      </c>
      <c r="P42" s="49"/>
      <c r="Q42" s="49">
        <f>Q48+Q60+Q54</f>
        <v>0</v>
      </c>
      <c r="R42" s="49"/>
      <c r="S42" s="49">
        <f>S48+S60+S54</f>
        <v>0</v>
      </c>
      <c r="T42" s="49"/>
    </row>
    <row r="43" spans="1:20" ht="36" customHeight="1" x14ac:dyDescent="0.3">
      <c r="A43" s="24"/>
      <c r="B43" s="103" t="s">
        <v>66</v>
      </c>
      <c r="C43" s="101"/>
      <c r="D43" s="76" t="s">
        <v>8</v>
      </c>
      <c r="E43" s="75">
        <f>E45+E46+E47+E48</f>
        <v>13734.487999999999</v>
      </c>
      <c r="F43" s="75">
        <f t="shared" ref="F43:T43" si="37">F45+F46+F47+F48</f>
        <v>10494.48835</v>
      </c>
      <c r="G43" s="75">
        <f t="shared" si="37"/>
        <v>0</v>
      </c>
      <c r="H43" s="75">
        <f t="shared" si="37"/>
        <v>0</v>
      </c>
      <c r="I43" s="75">
        <f t="shared" si="37"/>
        <v>0</v>
      </c>
      <c r="J43" s="75">
        <f t="shared" si="37"/>
        <v>0</v>
      </c>
      <c r="K43" s="75">
        <f t="shared" si="37"/>
        <v>10494.487999999999</v>
      </c>
      <c r="L43" s="75">
        <f t="shared" si="37"/>
        <v>10494.48835</v>
      </c>
      <c r="M43" s="75">
        <f t="shared" si="37"/>
        <v>810</v>
      </c>
      <c r="N43" s="75">
        <f t="shared" si="37"/>
        <v>0</v>
      </c>
      <c r="O43" s="75">
        <f t="shared" si="37"/>
        <v>810</v>
      </c>
      <c r="P43" s="75">
        <f t="shared" si="37"/>
        <v>0</v>
      </c>
      <c r="Q43" s="75">
        <f t="shared" si="37"/>
        <v>810</v>
      </c>
      <c r="R43" s="75">
        <f t="shared" si="37"/>
        <v>0</v>
      </c>
      <c r="S43" s="75">
        <f t="shared" si="37"/>
        <v>810</v>
      </c>
      <c r="T43" s="75">
        <f t="shared" si="37"/>
        <v>0</v>
      </c>
    </row>
    <row r="44" spans="1:20" ht="29.25" customHeight="1" x14ac:dyDescent="0.3">
      <c r="A44" s="24"/>
      <c r="B44" s="101"/>
      <c r="C44" s="101"/>
      <c r="D44" s="17" t="s">
        <v>5</v>
      </c>
      <c r="E44" s="41"/>
      <c r="F44" s="41"/>
      <c r="G44" s="49"/>
      <c r="H44" s="44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</row>
    <row r="45" spans="1:20" ht="45.75" customHeight="1" x14ac:dyDescent="0.3">
      <c r="A45" s="24"/>
      <c r="B45" s="101"/>
      <c r="C45" s="101"/>
      <c r="D45" s="18" t="s">
        <v>10</v>
      </c>
      <c r="E45" s="41">
        <f t="shared" ref="E45:E47" si="38">S45+Q45+O45+M45+K45</f>
        <v>0</v>
      </c>
      <c r="F45" s="41">
        <f t="shared" ref="F45:F47" si="39">T45+R45+P45+N45+L45</f>
        <v>0</v>
      </c>
      <c r="G45" s="43">
        <v>0</v>
      </c>
      <c r="H45" s="44">
        <v>0</v>
      </c>
      <c r="I45" s="43">
        <v>0</v>
      </c>
      <c r="J45" s="49">
        <v>0</v>
      </c>
      <c r="K45" s="43">
        <v>0</v>
      </c>
      <c r="L45" s="49">
        <v>0</v>
      </c>
      <c r="M45" s="43">
        <v>0</v>
      </c>
      <c r="N45" s="49"/>
      <c r="O45" s="49">
        <v>0</v>
      </c>
      <c r="P45" s="49"/>
      <c r="Q45" s="49">
        <v>0</v>
      </c>
      <c r="R45" s="49"/>
      <c r="S45" s="49">
        <v>0</v>
      </c>
      <c r="T45" s="49"/>
    </row>
    <row r="46" spans="1:20" ht="35.25" customHeight="1" x14ac:dyDescent="0.3">
      <c r="A46" s="24"/>
      <c r="B46" s="101"/>
      <c r="C46" s="101"/>
      <c r="D46" s="19" t="s">
        <v>11</v>
      </c>
      <c r="E46" s="41">
        <f t="shared" si="38"/>
        <v>10000</v>
      </c>
      <c r="F46" s="41">
        <f t="shared" si="39"/>
        <v>10000</v>
      </c>
      <c r="G46" s="43">
        <v>0</v>
      </c>
      <c r="H46" s="43">
        <v>0</v>
      </c>
      <c r="I46" s="43">
        <v>0</v>
      </c>
      <c r="J46" s="43">
        <v>0</v>
      </c>
      <c r="K46" s="43">
        <v>10000</v>
      </c>
      <c r="L46" s="43">
        <v>10000</v>
      </c>
      <c r="M46" s="43">
        <v>0</v>
      </c>
      <c r="N46" s="43"/>
      <c r="O46" s="43">
        <v>0</v>
      </c>
      <c r="P46" s="43"/>
      <c r="Q46" s="43">
        <v>0</v>
      </c>
      <c r="R46" s="43"/>
      <c r="S46" s="43">
        <v>0</v>
      </c>
      <c r="T46" s="49"/>
    </row>
    <row r="47" spans="1:20" ht="32.25" customHeight="1" x14ac:dyDescent="0.3">
      <c r="A47" s="24"/>
      <c r="B47" s="101"/>
      <c r="C47" s="101"/>
      <c r="D47" s="20" t="s">
        <v>12</v>
      </c>
      <c r="E47" s="41">
        <f t="shared" si="38"/>
        <v>3734.4879999999998</v>
      </c>
      <c r="F47" s="41">
        <f t="shared" si="39"/>
        <v>494.48835000000003</v>
      </c>
      <c r="G47" s="49">
        <v>0</v>
      </c>
      <c r="H47" s="43">
        <v>0</v>
      </c>
      <c r="I47" s="43">
        <v>0</v>
      </c>
      <c r="J47" s="43">
        <v>0</v>
      </c>
      <c r="K47" s="43">
        <v>494.488</v>
      </c>
      <c r="L47" s="43">
        <v>494.48835000000003</v>
      </c>
      <c r="M47" s="43">
        <v>810</v>
      </c>
      <c r="N47" s="43"/>
      <c r="O47" s="43">
        <v>810</v>
      </c>
      <c r="P47" s="43"/>
      <c r="Q47" s="43">
        <v>810</v>
      </c>
      <c r="R47" s="43"/>
      <c r="S47" s="43">
        <v>810</v>
      </c>
      <c r="T47" s="49"/>
    </row>
    <row r="48" spans="1:20" ht="48" customHeight="1" x14ac:dyDescent="0.3">
      <c r="A48" s="24"/>
      <c r="B48" s="102"/>
      <c r="C48" s="101"/>
      <c r="D48" s="21" t="s">
        <v>13</v>
      </c>
      <c r="E48" s="41">
        <f t="shared" ref="E48:F48" si="40">S48+Q48+O48+M48+K48</f>
        <v>0</v>
      </c>
      <c r="F48" s="41">
        <f t="shared" si="40"/>
        <v>0</v>
      </c>
      <c r="G48" s="49">
        <v>0</v>
      </c>
      <c r="H48" s="44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/>
      <c r="O48" s="49">
        <v>0</v>
      </c>
      <c r="P48" s="49"/>
      <c r="Q48" s="49">
        <v>0</v>
      </c>
      <c r="R48" s="49"/>
      <c r="S48" s="49">
        <v>0</v>
      </c>
      <c r="T48" s="49"/>
    </row>
    <row r="49" spans="1:20" ht="24" customHeight="1" x14ac:dyDescent="0.3">
      <c r="A49" s="24"/>
      <c r="B49" s="103" t="s">
        <v>65</v>
      </c>
      <c r="C49" s="101"/>
      <c r="D49" s="76" t="s">
        <v>8</v>
      </c>
      <c r="E49" s="75">
        <f>E51+E52+E53+E54</f>
        <v>125760.94899999999</v>
      </c>
      <c r="F49" s="75">
        <f t="shared" ref="F49:T49" si="41">F51+F52+F53+F54</f>
        <v>57170.364149999994</v>
      </c>
      <c r="G49" s="75">
        <f t="shared" si="41"/>
        <v>0</v>
      </c>
      <c r="H49" s="75">
        <f t="shared" si="41"/>
        <v>0</v>
      </c>
      <c r="I49" s="75">
        <f t="shared" si="41"/>
        <v>0</v>
      </c>
      <c r="J49" s="75">
        <f t="shared" si="41"/>
        <v>0</v>
      </c>
      <c r="K49" s="75">
        <f t="shared" si="41"/>
        <v>57421.184999999998</v>
      </c>
      <c r="L49" s="75">
        <f t="shared" si="41"/>
        <v>57170.364149999994</v>
      </c>
      <c r="M49" s="75">
        <f t="shared" si="41"/>
        <v>18312.224999999999</v>
      </c>
      <c r="N49" s="75">
        <f t="shared" si="41"/>
        <v>0</v>
      </c>
      <c r="O49" s="75">
        <f t="shared" si="41"/>
        <v>16712.512999999999</v>
      </c>
      <c r="P49" s="75">
        <f t="shared" si="41"/>
        <v>0</v>
      </c>
      <c r="Q49" s="75">
        <f t="shared" si="41"/>
        <v>16657.512999999999</v>
      </c>
      <c r="R49" s="75">
        <f t="shared" si="41"/>
        <v>0</v>
      </c>
      <c r="S49" s="75">
        <f t="shared" si="41"/>
        <v>16657.512999999999</v>
      </c>
      <c r="T49" s="75">
        <f t="shared" si="41"/>
        <v>0</v>
      </c>
    </row>
    <row r="50" spans="1:20" ht="28.5" customHeight="1" x14ac:dyDescent="0.3">
      <c r="A50" s="24"/>
      <c r="B50" s="101"/>
      <c r="C50" s="101"/>
      <c r="D50" s="17" t="s">
        <v>5</v>
      </c>
      <c r="E50" s="41"/>
      <c r="F50" s="41"/>
      <c r="G50" s="49"/>
      <c r="H50" s="44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</row>
    <row r="51" spans="1:20" ht="45" customHeight="1" x14ac:dyDescent="0.3">
      <c r="A51" s="24"/>
      <c r="B51" s="101"/>
      <c r="C51" s="101"/>
      <c r="D51" s="18" t="s">
        <v>10</v>
      </c>
      <c r="E51" s="41">
        <f t="shared" ref="E51:F51" si="42">S51+Q51+O51+M51+K51</f>
        <v>0</v>
      </c>
      <c r="F51" s="41">
        <f t="shared" si="42"/>
        <v>0</v>
      </c>
      <c r="G51" s="49">
        <v>0</v>
      </c>
      <c r="H51" s="44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/>
      <c r="O51" s="49">
        <v>0</v>
      </c>
      <c r="P51" s="49"/>
      <c r="Q51" s="49">
        <v>0</v>
      </c>
      <c r="R51" s="49"/>
      <c r="S51" s="49">
        <v>0</v>
      </c>
      <c r="T51" s="49"/>
    </row>
    <row r="52" spans="1:20" ht="34.5" customHeight="1" x14ac:dyDescent="0.3">
      <c r="A52" s="24"/>
      <c r="B52" s="101"/>
      <c r="C52" s="101"/>
      <c r="D52" s="19" t="s">
        <v>11</v>
      </c>
      <c r="E52" s="41">
        <f t="shared" ref="E52:E53" si="43">S52+Q52+O52+M52+K52</f>
        <v>36665.411999999997</v>
      </c>
      <c r="F52" s="41">
        <f t="shared" ref="F52:F53" si="44">T52+R52+P52+N52+L52</f>
        <v>36665.412499999999</v>
      </c>
      <c r="G52" s="49">
        <v>0</v>
      </c>
      <c r="H52" s="44">
        <v>0</v>
      </c>
      <c r="I52" s="49">
        <v>0</v>
      </c>
      <c r="J52" s="49">
        <v>0</v>
      </c>
      <c r="K52" s="43">
        <v>36665.411999999997</v>
      </c>
      <c r="L52" s="43">
        <v>36665.412499999999</v>
      </c>
      <c r="M52" s="49">
        <v>0</v>
      </c>
      <c r="N52" s="49"/>
      <c r="O52" s="49">
        <v>0</v>
      </c>
      <c r="P52" s="49"/>
      <c r="Q52" s="49">
        <v>0</v>
      </c>
      <c r="R52" s="49"/>
      <c r="S52" s="49">
        <v>0</v>
      </c>
      <c r="T52" s="49"/>
    </row>
    <row r="53" spans="1:20" ht="34.5" customHeight="1" x14ac:dyDescent="0.3">
      <c r="A53" s="24"/>
      <c r="B53" s="101"/>
      <c r="C53" s="101"/>
      <c r="D53" s="20" t="s">
        <v>12</v>
      </c>
      <c r="E53" s="41">
        <f t="shared" si="43"/>
        <v>89095.536999999997</v>
      </c>
      <c r="F53" s="41">
        <f t="shared" si="44"/>
        <v>20504.951649999999</v>
      </c>
      <c r="G53" s="43">
        <v>0</v>
      </c>
      <c r="H53" s="44">
        <v>0</v>
      </c>
      <c r="I53" s="43">
        <v>0</v>
      </c>
      <c r="J53" s="43">
        <v>0</v>
      </c>
      <c r="K53" s="43">
        <v>20755.773000000001</v>
      </c>
      <c r="L53" s="43">
        <v>20504.951649999999</v>
      </c>
      <c r="M53" s="43">
        <v>18312.224999999999</v>
      </c>
      <c r="N53" s="43"/>
      <c r="O53" s="43">
        <v>16712.512999999999</v>
      </c>
      <c r="P53" s="49"/>
      <c r="Q53" s="43">
        <v>16657.512999999999</v>
      </c>
      <c r="R53" s="49"/>
      <c r="S53" s="43">
        <v>16657.512999999999</v>
      </c>
      <c r="T53" s="49"/>
    </row>
    <row r="54" spans="1:20" ht="50.25" customHeight="1" x14ac:dyDescent="0.3">
      <c r="A54" s="24"/>
      <c r="B54" s="102"/>
      <c r="C54" s="101"/>
      <c r="D54" s="21" t="s">
        <v>13</v>
      </c>
      <c r="E54" s="41">
        <f>S54+Q54+O54+M54+K54</f>
        <v>0</v>
      </c>
      <c r="F54" s="41">
        <f>T54+R54+P54+N54+L54</f>
        <v>0</v>
      </c>
      <c r="G54" s="49">
        <v>0</v>
      </c>
      <c r="H54" s="44">
        <v>0</v>
      </c>
      <c r="I54" s="49">
        <v>0</v>
      </c>
      <c r="J54" s="49">
        <v>0</v>
      </c>
      <c r="K54" s="49">
        <v>0</v>
      </c>
      <c r="L54" s="43">
        <v>0</v>
      </c>
      <c r="M54" s="49">
        <v>0</v>
      </c>
      <c r="N54" s="49"/>
      <c r="O54" s="49"/>
      <c r="P54" s="49"/>
      <c r="Q54" s="49"/>
      <c r="R54" s="49"/>
      <c r="S54" s="49"/>
      <c r="T54" s="49"/>
    </row>
    <row r="55" spans="1:20" ht="36" customHeight="1" x14ac:dyDescent="0.3">
      <c r="A55" s="24"/>
      <c r="B55" s="103" t="s">
        <v>37</v>
      </c>
      <c r="C55" s="101"/>
      <c r="D55" s="76" t="s">
        <v>8</v>
      </c>
      <c r="E55" s="75">
        <f>E57+E58+E59+E60</f>
        <v>73438.75</v>
      </c>
      <c r="F55" s="75">
        <f t="shared" ref="F55:T55" si="45">F57+F58+F59+F60</f>
        <v>18679.257030000001</v>
      </c>
      <c r="G55" s="75">
        <f t="shared" si="45"/>
        <v>0</v>
      </c>
      <c r="H55" s="75">
        <f t="shared" si="45"/>
        <v>0</v>
      </c>
      <c r="I55" s="75">
        <f t="shared" si="45"/>
        <v>0</v>
      </c>
      <c r="J55" s="75">
        <f t="shared" si="45"/>
        <v>0</v>
      </c>
      <c r="K55" s="75">
        <f t="shared" si="45"/>
        <v>18987.921999999999</v>
      </c>
      <c r="L55" s="75">
        <f t="shared" si="45"/>
        <v>18679.257030000001</v>
      </c>
      <c r="M55" s="75">
        <f t="shared" si="45"/>
        <v>17673.21</v>
      </c>
      <c r="N55" s="75">
        <f t="shared" si="45"/>
        <v>0</v>
      </c>
      <c r="O55" s="75">
        <f t="shared" si="45"/>
        <v>14298.07</v>
      </c>
      <c r="P55" s="75">
        <f t="shared" si="45"/>
        <v>0</v>
      </c>
      <c r="Q55" s="75">
        <f t="shared" si="45"/>
        <v>11239.773999999999</v>
      </c>
      <c r="R55" s="75">
        <f t="shared" si="45"/>
        <v>0</v>
      </c>
      <c r="S55" s="75">
        <f t="shared" si="45"/>
        <v>11239.773999999999</v>
      </c>
      <c r="T55" s="75">
        <f t="shared" si="45"/>
        <v>0</v>
      </c>
    </row>
    <row r="56" spans="1:20" ht="34.5" customHeight="1" x14ac:dyDescent="0.3">
      <c r="A56" s="24"/>
      <c r="B56" s="101"/>
      <c r="C56" s="101"/>
      <c r="D56" s="17" t="s">
        <v>5</v>
      </c>
      <c r="E56" s="41"/>
      <c r="F56" s="41"/>
      <c r="G56" s="49"/>
      <c r="H56" s="44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</row>
    <row r="57" spans="1:20" ht="47.25" customHeight="1" x14ac:dyDescent="0.3">
      <c r="A57" s="24"/>
      <c r="B57" s="101"/>
      <c r="C57" s="101"/>
      <c r="D57" s="18" t="s">
        <v>10</v>
      </c>
      <c r="E57" s="41">
        <f t="shared" ref="E57:F57" si="46">S57+Q57+O57+M57+K57</f>
        <v>0</v>
      </c>
      <c r="F57" s="41">
        <f t="shared" si="46"/>
        <v>0</v>
      </c>
      <c r="G57" s="49">
        <v>0</v>
      </c>
      <c r="H57" s="44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/>
      <c r="O57" s="49">
        <v>0</v>
      </c>
      <c r="P57" s="49"/>
      <c r="Q57" s="49">
        <v>0</v>
      </c>
      <c r="R57" s="49"/>
      <c r="S57" s="49">
        <v>0</v>
      </c>
      <c r="T57" s="49"/>
    </row>
    <row r="58" spans="1:20" ht="34.5" customHeight="1" x14ac:dyDescent="0.3">
      <c r="A58" s="24"/>
      <c r="B58" s="101"/>
      <c r="C58" s="101"/>
      <c r="D58" s="19" t="s">
        <v>11</v>
      </c>
      <c r="E58" s="41">
        <f t="shared" ref="E58:E59" si="47">S58+Q58+O58+M58+K58</f>
        <v>0</v>
      </c>
      <c r="F58" s="41">
        <f t="shared" ref="F58:F59" si="48">T58+R58+P58+N58+L58</f>
        <v>0</v>
      </c>
      <c r="G58" s="49">
        <v>0</v>
      </c>
      <c r="H58" s="44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/>
      <c r="O58" s="49">
        <v>0</v>
      </c>
      <c r="P58" s="49"/>
      <c r="Q58" s="49">
        <v>0</v>
      </c>
      <c r="R58" s="49"/>
      <c r="S58" s="49">
        <v>0</v>
      </c>
      <c r="T58" s="49"/>
    </row>
    <row r="59" spans="1:20" ht="35.25" customHeight="1" x14ac:dyDescent="0.3">
      <c r="A59" s="24"/>
      <c r="B59" s="101"/>
      <c r="C59" s="101"/>
      <c r="D59" s="20" t="s">
        <v>12</v>
      </c>
      <c r="E59" s="41">
        <f t="shared" si="47"/>
        <v>73438.75</v>
      </c>
      <c r="F59" s="41">
        <f t="shared" si="48"/>
        <v>18679.257030000001</v>
      </c>
      <c r="G59" s="49">
        <v>0</v>
      </c>
      <c r="H59" s="44">
        <v>0</v>
      </c>
      <c r="I59" s="43">
        <v>0</v>
      </c>
      <c r="J59" s="43">
        <v>0</v>
      </c>
      <c r="K59" s="43">
        <v>18987.921999999999</v>
      </c>
      <c r="L59" s="49">
        <v>18679.257030000001</v>
      </c>
      <c r="M59" s="43">
        <v>17673.21</v>
      </c>
      <c r="N59" s="49"/>
      <c r="O59" s="43">
        <v>14298.07</v>
      </c>
      <c r="P59" s="49"/>
      <c r="Q59" s="43">
        <v>11239.773999999999</v>
      </c>
      <c r="R59" s="49"/>
      <c r="S59" s="43">
        <v>11239.773999999999</v>
      </c>
      <c r="T59" s="49"/>
    </row>
    <row r="60" spans="1:20" ht="75" customHeight="1" x14ac:dyDescent="0.3">
      <c r="A60" s="24"/>
      <c r="B60" s="102"/>
      <c r="C60" s="102"/>
      <c r="D60" s="21" t="s">
        <v>13</v>
      </c>
      <c r="E60" s="41">
        <f>S60+Q60+O60+M60+K60</f>
        <v>0</v>
      </c>
      <c r="F60" s="41">
        <f>T60+R60+P60+N60+L60</f>
        <v>0</v>
      </c>
      <c r="G60" s="49">
        <v>0</v>
      </c>
      <c r="H60" s="44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/>
      <c r="O60" s="49">
        <v>0</v>
      </c>
      <c r="P60" s="49"/>
      <c r="Q60" s="49">
        <v>0</v>
      </c>
      <c r="R60" s="49"/>
      <c r="S60" s="49">
        <v>0</v>
      </c>
      <c r="T60" s="49"/>
    </row>
    <row r="61" spans="1:20" ht="22.5" x14ac:dyDescent="0.2">
      <c r="A61" s="104" t="s">
        <v>53</v>
      </c>
      <c r="B61" s="103" t="s">
        <v>56</v>
      </c>
      <c r="C61" s="103" t="s">
        <v>91</v>
      </c>
      <c r="D61" s="23" t="s">
        <v>8</v>
      </c>
      <c r="E61" s="41">
        <f>E63+E64+E65+E66</f>
        <v>37867.58</v>
      </c>
      <c r="F61" s="41">
        <f t="shared" ref="F61:S61" si="49">F63+F64+F65+F66</f>
        <v>7278.0341900000003</v>
      </c>
      <c r="G61" s="41">
        <f t="shared" si="49"/>
        <v>0</v>
      </c>
      <c r="H61" s="41">
        <f t="shared" si="49"/>
        <v>0</v>
      </c>
      <c r="I61" s="41">
        <f t="shared" si="49"/>
        <v>0</v>
      </c>
      <c r="J61" s="41">
        <f t="shared" si="49"/>
        <v>0</v>
      </c>
      <c r="K61" s="41">
        <f t="shared" si="49"/>
        <v>7570.2</v>
      </c>
      <c r="L61" s="41">
        <f t="shared" si="49"/>
        <v>7278.0341900000003</v>
      </c>
      <c r="M61" s="41">
        <f t="shared" si="49"/>
        <v>7587.75</v>
      </c>
      <c r="N61" s="41">
        <f t="shared" si="49"/>
        <v>0</v>
      </c>
      <c r="O61" s="41">
        <f t="shared" si="49"/>
        <v>7587.75</v>
      </c>
      <c r="P61" s="41">
        <f t="shared" si="49"/>
        <v>0</v>
      </c>
      <c r="Q61" s="41">
        <f t="shared" si="49"/>
        <v>7635.94</v>
      </c>
      <c r="R61" s="41">
        <f t="shared" si="49"/>
        <v>0</v>
      </c>
      <c r="S61" s="41">
        <f t="shared" si="49"/>
        <v>7485.94</v>
      </c>
      <c r="T61" s="46"/>
    </row>
    <row r="62" spans="1:20" ht="23.25" x14ac:dyDescent="0.2">
      <c r="A62" s="105"/>
      <c r="B62" s="101"/>
      <c r="C62" s="101"/>
      <c r="D62" s="17" t="s">
        <v>5</v>
      </c>
      <c r="E62" s="41"/>
      <c r="F62" s="41"/>
      <c r="G62" s="47"/>
      <c r="H62" s="48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</row>
    <row r="63" spans="1:20" ht="46.5" x14ac:dyDescent="0.2">
      <c r="A63" s="105"/>
      <c r="B63" s="101"/>
      <c r="C63" s="101"/>
      <c r="D63" s="18" t="s">
        <v>10</v>
      </c>
      <c r="E63" s="41">
        <f t="shared" ref="E63:E64" si="50">K63+M63+O63+Q63+S63</f>
        <v>0</v>
      </c>
      <c r="F63" s="41">
        <f t="shared" ref="F63:F64" si="51">L63+N63+P63+R63+T63</f>
        <v>0</v>
      </c>
      <c r="G63" s="45">
        <v>0</v>
      </c>
      <c r="H63" s="48">
        <v>0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  <c r="N63" s="45"/>
      <c r="O63" s="45">
        <v>0</v>
      </c>
      <c r="P63" s="45"/>
      <c r="Q63" s="45">
        <v>0</v>
      </c>
      <c r="R63" s="45"/>
      <c r="S63" s="45">
        <v>0</v>
      </c>
      <c r="T63" s="45"/>
    </row>
    <row r="64" spans="1:20" ht="23.25" x14ac:dyDescent="0.2">
      <c r="A64" s="105"/>
      <c r="B64" s="101"/>
      <c r="C64" s="101"/>
      <c r="D64" s="19" t="s">
        <v>11</v>
      </c>
      <c r="E64" s="41">
        <f t="shared" si="50"/>
        <v>0</v>
      </c>
      <c r="F64" s="41">
        <f t="shared" si="51"/>
        <v>0</v>
      </c>
      <c r="G64" s="45">
        <v>0</v>
      </c>
      <c r="H64" s="48">
        <v>0</v>
      </c>
      <c r="I64" s="42">
        <v>0</v>
      </c>
      <c r="J64" s="42">
        <v>0</v>
      </c>
      <c r="K64" s="42">
        <v>0</v>
      </c>
      <c r="L64" s="45">
        <v>0</v>
      </c>
      <c r="M64" s="42">
        <v>0</v>
      </c>
      <c r="N64" s="42"/>
      <c r="O64" s="45">
        <v>0</v>
      </c>
      <c r="P64" s="45"/>
      <c r="Q64" s="45">
        <v>0</v>
      </c>
      <c r="R64" s="45"/>
      <c r="S64" s="45">
        <v>0</v>
      </c>
      <c r="T64" s="45"/>
    </row>
    <row r="65" spans="1:20" ht="23.25" x14ac:dyDescent="0.2">
      <c r="A65" s="105"/>
      <c r="B65" s="101"/>
      <c r="C65" s="101"/>
      <c r="D65" s="20" t="s">
        <v>12</v>
      </c>
      <c r="E65" s="41">
        <f>K65+M65+O65+Q65+S65</f>
        <v>37867.58</v>
      </c>
      <c r="F65" s="41">
        <f>L65+N65+P65+R65+T65</f>
        <v>7278.0341900000003</v>
      </c>
      <c r="G65" s="45">
        <v>0</v>
      </c>
      <c r="H65" s="48">
        <v>0</v>
      </c>
      <c r="I65" s="42">
        <v>0</v>
      </c>
      <c r="J65" s="42">
        <v>0</v>
      </c>
      <c r="K65" s="42">
        <v>7570.2</v>
      </c>
      <c r="L65" s="42">
        <v>7278.0341900000003</v>
      </c>
      <c r="M65" s="42">
        <v>7587.75</v>
      </c>
      <c r="N65" s="42"/>
      <c r="O65" s="42">
        <v>7587.75</v>
      </c>
      <c r="P65" s="45"/>
      <c r="Q65" s="42">
        <v>7635.94</v>
      </c>
      <c r="R65" s="45"/>
      <c r="S65" s="42">
        <v>7485.94</v>
      </c>
      <c r="T65" s="45"/>
    </row>
    <row r="66" spans="1:20" ht="46.5" customHeight="1" x14ac:dyDescent="0.2">
      <c r="A66" s="106"/>
      <c r="B66" s="101"/>
      <c r="C66" s="102"/>
      <c r="D66" s="21" t="s">
        <v>13</v>
      </c>
      <c r="E66" s="41">
        <f>K66+M66+O66+Q66+S66</f>
        <v>0</v>
      </c>
      <c r="F66" s="41">
        <f>L66+N66+P66+R66+T66</f>
        <v>0</v>
      </c>
      <c r="G66" s="45">
        <v>0</v>
      </c>
      <c r="H66" s="48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/>
      <c r="Q66" s="45">
        <v>0</v>
      </c>
      <c r="R66" s="45"/>
      <c r="S66" s="45">
        <v>0</v>
      </c>
      <c r="T66" s="45"/>
    </row>
    <row r="67" spans="1:20" ht="33" customHeight="1" x14ac:dyDescent="0.2">
      <c r="A67" s="57" t="s">
        <v>54</v>
      </c>
      <c r="B67" s="103" t="s">
        <v>57</v>
      </c>
      <c r="C67" s="103" t="s">
        <v>58</v>
      </c>
      <c r="D67" s="66" t="s">
        <v>8</v>
      </c>
      <c r="E67" s="41">
        <f>E69+E70+E71+E72</f>
        <v>164234.41999999998</v>
      </c>
      <c r="F67" s="41">
        <f>F69+F70+F71+F72</f>
        <v>26903.110479999999</v>
      </c>
      <c r="G67" s="46">
        <f>G73+G79+G85+G91</f>
        <v>0</v>
      </c>
      <c r="H67" s="46">
        <f>H73+H79+H85+H91</f>
        <v>0</v>
      </c>
      <c r="I67" s="46">
        <f>I73+I79+I85+I91</f>
        <v>0</v>
      </c>
      <c r="J67" s="46">
        <f>J73+J79+J85+J91</f>
        <v>0</v>
      </c>
      <c r="K67" s="46">
        <f t="shared" ref="K67:P67" si="52">K73+K79+K85+K91</f>
        <v>28010.12</v>
      </c>
      <c r="L67" s="46">
        <f t="shared" si="52"/>
        <v>26903.110479999999</v>
      </c>
      <c r="M67" s="46">
        <f t="shared" si="52"/>
        <v>28340.9</v>
      </c>
      <c r="N67" s="46">
        <f t="shared" si="52"/>
        <v>0</v>
      </c>
      <c r="O67" s="46">
        <f t="shared" si="52"/>
        <v>28647.599999999999</v>
      </c>
      <c r="P67" s="46">
        <f t="shared" si="52"/>
        <v>0</v>
      </c>
      <c r="Q67" s="46">
        <f t="shared" ref="Q67:T67" si="53">Q73+Q79+Q85+Q91</f>
        <v>39244.9</v>
      </c>
      <c r="R67" s="46">
        <f t="shared" si="53"/>
        <v>0</v>
      </c>
      <c r="S67" s="46">
        <f t="shared" si="53"/>
        <v>39990.9</v>
      </c>
      <c r="T67" s="46">
        <f t="shared" si="53"/>
        <v>0</v>
      </c>
    </row>
    <row r="68" spans="1:20" ht="27" customHeight="1" x14ac:dyDescent="0.2">
      <c r="A68" s="57"/>
      <c r="B68" s="101"/>
      <c r="C68" s="101"/>
      <c r="D68" s="17" t="s">
        <v>5</v>
      </c>
      <c r="E68" s="41"/>
      <c r="F68" s="41"/>
      <c r="G68" s="43"/>
      <c r="H68" s="43"/>
      <c r="I68" s="49"/>
      <c r="J68" s="49"/>
      <c r="K68" s="45"/>
      <c r="L68" s="45"/>
      <c r="M68" s="45"/>
      <c r="N68" s="45"/>
      <c r="O68" s="45"/>
      <c r="P68" s="45"/>
      <c r="Q68" s="45"/>
      <c r="R68" s="45"/>
      <c r="S68" s="45"/>
      <c r="T68" s="45"/>
    </row>
    <row r="69" spans="1:20" ht="47.25" customHeight="1" x14ac:dyDescent="0.2">
      <c r="A69" s="57"/>
      <c r="B69" s="101"/>
      <c r="C69" s="101"/>
      <c r="D69" s="18" t="s">
        <v>10</v>
      </c>
      <c r="E69" s="41">
        <f t="shared" ref="E69:F69" si="54">E75+E81+E87+E93</f>
        <v>0</v>
      </c>
      <c r="F69" s="41">
        <f t="shared" si="54"/>
        <v>0</v>
      </c>
      <c r="G69" s="43">
        <f t="shared" ref="G69:J72" si="55">G75+G81+G87+G93</f>
        <v>0</v>
      </c>
      <c r="H69" s="43">
        <f t="shared" si="55"/>
        <v>0</v>
      </c>
      <c r="I69" s="43">
        <f t="shared" si="55"/>
        <v>0</v>
      </c>
      <c r="J69" s="43">
        <f t="shared" si="55"/>
        <v>0</v>
      </c>
      <c r="K69" s="43">
        <f t="shared" ref="K69:P72" si="56">K75+K81+K87+K93</f>
        <v>0</v>
      </c>
      <c r="L69" s="43">
        <f t="shared" si="56"/>
        <v>0</v>
      </c>
      <c r="M69" s="43">
        <f t="shared" si="56"/>
        <v>0</v>
      </c>
      <c r="N69" s="43">
        <f t="shared" si="56"/>
        <v>0</v>
      </c>
      <c r="O69" s="43">
        <f t="shared" si="56"/>
        <v>0</v>
      </c>
      <c r="P69" s="43">
        <f t="shared" si="56"/>
        <v>0</v>
      </c>
      <c r="Q69" s="43">
        <f t="shared" ref="Q69:T69" si="57">Q75+Q81+Q87+Q93</f>
        <v>0</v>
      </c>
      <c r="R69" s="43">
        <f t="shared" si="57"/>
        <v>0</v>
      </c>
      <c r="S69" s="43">
        <f t="shared" si="57"/>
        <v>0</v>
      </c>
      <c r="T69" s="43">
        <f t="shared" si="57"/>
        <v>0</v>
      </c>
    </row>
    <row r="70" spans="1:20" ht="30.75" customHeight="1" x14ac:dyDescent="0.2">
      <c r="A70" s="57"/>
      <c r="B70" s="101"/>
      <c r="C70" s="101"/>
      <c r="D70" s="19" t="s">
        <v>11</v>
      </c>
      <c r="E70" s="41">
        <f t="shared" ref="E70:F70" si="58">E76+E82+E88+E94</f>
        <v>0</v>
      </c>
      <c r="F70" s="41">
        <f t="shared" si="58"/>
        <v>0</v>
      </c>
      <c r="G70" s="43">
        <f t="shared" si="55"/>
        <v>0</v>
      </c>
      <c r="H70" s="43">
        <f t="shared" si="55"/>
        <v>0</v>
      </c>
      <c r="I70" s="43">
        <f t="shared" si="55"/>
        <v>0</v>
      </c>
      <c r="J70" s="43">
        <f t="shared" si="55"/>
        <v>0</v>
      </c>
      <c r="K70" s="43">
        <f t="shared" si="56"/>
        <v>0</v>
      </c>
      <c r="L70" s="43">
        <f t="shared" si="56"/>
        <v>0</v>
      </c>
      <c r="M70" s="43">
        <f t="shared" si="56"/>
        <v>0</v>
      </c>
      <c r="N70" s="43">
        <f t="shared" si="56"/>
        <v>0</v>
      </c>
      <c r="O70" s="43">
        <f t="shared" si="56"/>
        <v>0</v>
      </c>
      <c r="P70" s="43">
        <f t="shared" si="56"/>
        <v>0</v>
      </c>
      <c r="Q70" s="43">
        <f t="shared" ref="Q70:T70" si="59">Q76+Q82+Q88+Q94</f>
        <v>0</v>
      </c>
      <c r="R70" s="43">
        <f t="shared" si="59"/>
        <v>0</v>
      </c>
      <c r="S70" s="43">
        <f t="shared" si="59"/>
        <v>0</v>
      </c>
      <c r="T70" s="43">
        <f t="shared" si="59"/>
        <v>0</v>
      </c>
    </row>
    <row r="71" spans="1:20" ht="30.75" customHeight="1" x14ac:dyDescent="0.2">
      <c r="A71" s="57"/>
      <c r="B71" s="101"/>
      <c r="C71" s="101"/>
      <c r="D71" s="20" t="s">
        <v>12</v>
      </c>
      <c r="E71" s="41">
        <f t="shared" ref="E71:F71" si="60">E77+E83+E89+E95</f>
        <v>163609.41999999998</v>
      </c>
      <c r="F71" s="41">
        <f t="shared" si="60"/>
        <v>26903.110479999999</v>
      </c>
      <c r="G71" s="43">
        <f t="shared" si="55"/>
        <v>0</v>
      </c>
      <c r="H71" s="43">
        <f t="shared" si="55"/>
        <v>0</v>
      </c>
      <c r="I71" s="43">
        <f t="shared" si="55"/>
        <v>0</v>
      </c>
      <c r="J71" s="43">
        <f t="shared" si="55"/>
        <v>0</v>
      </c>
      <c r="K71" s="43">
        <v>27861</v>
      </c>
      <c r="L71" s="43">
        <f t="shared" si="56"/>
        <v>26903.110479999999</v>
      </c>
      <c r="M71" s="43">
        <v>28252.3</v>
      </c>
      <c r="N71" s="43">
        <f t="shared" si="56"/>
        <v>0</v>
      </c>
      <c r="O71" s="43">
        <f t="shared" si="56"/>
        <v>28518.6</v>
      </c>
      <c r="P71" s="43">
        <f t="shared" si="56"/>
        <v>0</v>
      </c>
      <c r="Q71" s="43">
        <f t="shared" ref="Q71:T71" si="61">Q77+Q83+Q89+Q95</f>
        <v>39115.9</v>
      </c>
      <c r="R71" s="43">
        <f t="shared" si="61"/>
        <v>0</v>
      </c>
      <c r="S71" s="43">
        <f t="shared" si="61"/>
        <v>39861.9</v>
      </c>
      <c r="T71" s="43">
        <f t="shared" si="61"/>
        <v>0</v>
      </c>
    </row>
    <row r="72" spans="1:20" ht="45.75" customHeight="1" x14ac:dyDescent="0.2">
      <c r="A72" s="57"/>
      <c r="B72" s="102"/>
      <c r="C72" s="101"/>
      <c r="D72" s="21" t="s">
        <v>13</v>
      </c>
      <c r="E72" s="41">
        <f>E78+E84+E90+E96</f>
        <v>625</v>
      </c>
      <c r="F72" s="41">
        <f>F78+F84+F90+F96</f>
        <v>0</v>
      </c>
      <c r="G72" s="43">
        <f t="shared" si="55"/>
        <v>0</v>
      </c>
      <c r="H72" s="43">
        <f t="shared" si="55"/>
        <v>0</v>
      </c>
      <c r="I72" s="43">
        <f t="shared" si="55"/>
        <v>0</v>
      </c>
      <c r="J72" s="43">
        <f t="shared" si="55"/>
        <v>0</v>
      </c>
      <c r="K72" s="43">
        <f t="shared" si="56"/>
        <v>149</v>
      </c>
      <c r="L72" s="43">
        <f t="shared" si="56"/>
        <v>0</v>
      </c>
      <c r="M72" s="43">
        <f t="shared" si="56"/>
        <v>89</v>
      </c>
      <c r="N72" s="43">
        <f t="shared" si="56"/>
        <v>0</v>
      </c>
      <c r="O72" s="43">
        <f t="shared" si="56"/>
        <v>129</v>
      </c>
      <c r="P72" s="43">
        <f t="shared" si="56"/>
        <v>0</v>
      </c>
      <c r="Q72" s="43">
        <f t="shared" ref="Q72:T72" si="62">Q78+Q84+Q90+Q96</f>
        <v>129</v>
      </c>
      <c r="R72" s="43">
        <f t="shared" si="62"/>
        <v>0</v>
      </c>
      <c r="S72" s="43">
        <f t="shared" si="62"/>
        <v>129</v>
      </c>
      <c r="T72" s="43">
        <f t="shared" si="62"/>
        <v>0</v>
      </c>
    </row>
    <row r="73" spans="1:20" ht="27" customHeight="1" x14ac:dyDescent="0.2">
      <c r="A73" s="57"/>
      <c r="B73" s="103" t="s">
        <v>35</v>
      </c>
      <c r="C73" s="101"/>
      <c r="D73" s="74" t="s">
        <v>8</v>
      </c>
      <c r="E73" s="75">
        <f>E75+E76+E77+E78</f>
        <v>7675.3</v>
      </c>
      <c r="F73" s="75">
        <f>F75+F76+F77+F78</f>
        <v>403.3</v>
      </c>
      <c r="G73" s="77">
        <f t="shared" ref="G73:P73" si="63">G75+G76+G77+G78</f>
        <v>0</v>
      </c>
      <c r="H73" s="77">
        <f t="shared" si="63"/>
        <v>0</v>
      </c>
      <c r="I73" s="77">
        <f t="shared" si="63"/>
        <v>0</v>
      </c>
      <c r="J73" s="77">
        <f t="shared" si="63"/>
        <v>0</v>
      </c>
      <c r="K73" s="77">
        <f t="shared" si="63"/>
        <v>404.3</v>
      </c>
      <c r="L73" s="77">
        <f t="shared" si="63"/>
        <v>403.3</v>
      </c>
      <c r="M73" s="77">
        <f t="shared" si="63"/>
        <v>1153</v>
      </c>
      <c r="N73" s="77">
        <f t="shared" si="63"/>
        <v>0</v>
      </c>
      <c r="O73" s="77">
        <f t="shared" si="63"/>
        <v>1153</v>
      </c>
      <c r="P73" s="77">
        <f t="shared" si="63"/>
        <v>0</v>
      </c>
      <c r="Q73" s="77">
        <f t="shared" ref="Q73:T73" si="64">Q75+Q76+Q77+Q78</f>
        <v>1658</v>
      </c>
      <c r="R73" s="77">
        <f t="shared" si="64"/>
        <v>0</v>
      </c>
      <c r="S73" s="77">
        <f t="shared" si="64"/>
        <v>3307</v>
      </c>
      <c r="T73" s="77">
        <f t="shared" si="64"/>
        <v>0</v>
      </c>
    </row>
    <row r="74" spans="1:20" ht="22.5" customHeight="1" x14ac:dyDescent="0.2">
      <c r="A74" s="57"/>
      <c r="B74" s="101"/>
      <c r="C74" s="101"/>
      <c r="D74" s="17" t="s">
        <v>5</v>
      </c>
      <c r="E74" s="41"/>
      <c r="F74" s="41"/>
      <c r="G74" s="43"/>
      <c r="H74" s="43"/>
      <c r="I74" s="49"/>
      <c r="J74" s="49"/>
      <c r="K74" s="45"/>
      <c r="L74" s="45"/>
      <c r="M74" s="45"/>
      <c r="N74" s="45"/>
      <c r="O74" s="45"/>
      <c r="P74" s="45"/>
      <c r="Q74" s="45"/>
      <c r="R74" s="45"/>
      <c r="S74" s="45"/>
      <c r="T74" s="45"/>
    </row>
    <row r="75" spans="1:20" ht="45.75" customHeight="1" x14ac:dyDescent="0.2">
      <c r="A75" s="57"/>
      <c r="B75" s="101"/>
      <c r="C75" s="101"/>
      <c r="D75" s="18" t="s">
        <v>10</v>
      </c>
      <c r="E75" s="41">
        <f t="shared" ref="E75:E77" si="65">K75+M75+O75+Q75+S75</f>
        <v>0</v>
      </c>
      <c r="F75" s="41">
        <f t="shared" ref="F75:F77" si="66">L75+N75+P75+R75+T75</f>
        <v>0</v>
      </c>
      <c r="G75" s="43">
        <v>0</v>
      </c>
      <c r="H75" s="43">
        <v>0</v>
      </c>
      <c r="I75" s="43">
        <v>0</v>
      </c>
      <c r="J75" s="43">
        <v>0</v>
      </c>
      <c r="K75" s="45">
        <v>0</v>
      </c>
      <c r="L75" s="45">
        <v>0</v>
      </c>
      <c r="M75" s="45">
        <v>0</v>
      </c>
      <c r="N75" s="45"/>
      <c r="O75" s="45">
        <v>0</v>
      </c>
      <c r="P75" s="45"/>
      <c r="Q75" s="45">
        <v>0</v>
      </c>
      <c r="R75" s="45"/>
      <c r="S75" s="45">
        <v>0</v>
      </c>
      <c r="T75" s="45"/>
    </row>
    <row r="76" spans="1:20" ht="25.5" customHeight="1" x14ac:dyDescent="0.2">
      <c r="A76" s="57"/>
      <c r="B76" s="101"/>
      <c r="C76" s="101"/>
      <c r="D76" s="19" t="s">
        <v>11</v>
      </c>
      <c r="E76" s="41">
        <f t="shared" si="65"/>
        <v>0</v>
      </c>
      <c r="F76" s="41">
        <f t="shared" si="66"/>
        <v>0</v>
      </c>
      <c r="G76" s="43">
        <v>0</v>
      </c>
      <c r="H76" s="43">
        <v>0</v>
      </c>
      <c r="I76" s="43">
        <v>0</v>
      </c>
      <c r="J76" s="43">
        <v>0</v>
      </c>
      <c r="K76" s="45">
        <v>0</v>
      </c>
      <c r="L76" s="45">
        <v>0</v>
      </c>
      <c r="M76" s="45">
        <v>0</v>
      </c>
      <c r="N76" s="45"/>
      <c r="O76" s="45">
        <v>0</v>
      </c>
      <c r="P76" s="45"/>
      <c r="Q76" s="45">
        <v>0</v>
      </c>
      <c r="R76" s="45"/>
      <c r="S76" s="45">
        <v>0</v>
      </c>
      <c r="T76" s="45"/>
    </row>
    <row r="77" spans="1:20" ht="24.75" customHeight="1" x14ac:dyDescent="0.2">
      <c r="A77" s="57"/>
      <c r="B77" s="101"/>
      <c r="C77" s="101"/>
      <c r="D77" s="20" t="s">
        <v>12</v>
      </c>
      <c r="E77" s="41">
        <f t="shared" si="65"/>
        <v>7675.3</v>
      </c>
      <c r="F77" s="41">
        <f t="shared" si="66"/>
        <v>403.3</v>
      </c>
      <c r="G77" s="43">
        <v>0</v>
      </c>
      <c r="H77" s="43">
        <v>0</v>
      </c>
      <c r="I77" s="43">
        <v>0</v>
      </c>
      <c r="J77" s="43">
        <v>0</v>
      </c>
      <c r="K77" s="42">
        <v>404.3</v>
      </c>
      <c r="L77" s="42">
        <v>403.3</v>
      </c>
      <c r="M77" s="42">
        <v>1153</v>
      </c>
      <c r="N77" s="42"/>
      <c r="O77" s="45">
        <v>1153</v>
      </c>
      <c r="P77" s="45"/>
      <c r="Q77" s="45">
        <v>1658</v>
      </c>
      <c r="R77" s="45"/>
      <c r="S77" s="45">
        <v>3307</v>
      </c>
      <c r="T77" s="45"/>
    </row>
    <row r="78" spans="1:20" ht="45.75" customHeight="1" x14ac:dyDescent="0.2">
      <c r="A78" s="57"/>
      <c r="B78" s="101"/>
      <c r="C78" s="101"/>
      <c r="D78" s="21" t="s">
        <v>13</v>
      </c>
      <c r="E78" s="41">
        <f>K78+M78+O78+Q78+S78</f>
        <v>0</v>
      </c>
      <c r="F78" s="41">
        <f>L78+N78+P78+R78+T78</f>
        <v>0</v>
      </c>
      <c r="G78" s="43">
        <v>0</v>
      </c>
      <c r="H78" s="43">
        <v>0</v>
      </c>
      <c r="I78" s="43">
        <v>0</v>
      </c>
      <c r="J78" s="43">
        <v>0</v>
      </c>
      <c r="K78" s="45">
        <v>0</v>
      </c>
      <c r="L78" s="45">
        <v>0</v>
      </c>
      <c r="M78" s="45">
        <v>0</v>
      </c>
      <c r="N78" s="45"/>
      <c r="O78" s="45">
        <v>0</v>
      </c>
      <c r="P78" s="45"/>
      <c r="Q78" s="45">
        <v>0</v>
      </c>
      <c r="R78" s="45"/>
      <c r="S78" s="45">
        <v>0</v>
      </c>
      <c r="T78" s="45"/>
    </row>
    <row r="79" spans="1:20" ht="33.75" customHeight="1" x14ac:dyDescent="0.2">
      <c r="A79" s="57"/>
      <c r="B79" s="103" t="s">
        <v>30</v>
      </c>
      <c r="C79" s="101"/>
      <c r="D79" s="74" t="s">
        <v>8</v>
      </c>
      <c r="E79" s="75">
        <f>E81+E82+E83+E84</f>
        <v>26518.2</v>
      </c>
      <c r="F79" s="75">
        <f t="shared" ref="F79:T79" si="67">F81+F82+F83+F84</f>
        <v>3924.1288399999999</v>
      </c>
      <c r="G79" s="75">
        <f t="shared" si="67"/>
        <v>0</v>
      </c>
      <c r="H79" s="75">
        <f t="shared" si="67"/>
        <v>0</v>
      </c>
      <c r="I79" s="75">
        <f t="shared" si="67"/>
        <v>0</v>
      </c>
      <c r="J79" s="75">
        <f t="shared" si="67"/>
        <v>0</v>
      </c>
      <c r="K79" s="75">
        <f t="shared" si="67"/>
        <v>4951.5</v>
      </c>
      <c r="L79" s="75">
        <f t="shared" si="67"/>
        <v>3924.1288399999999</v>
      </c>
      <c r="M79" s="75">
        <f t="shared" si="67"/>
        <v>5114.5</v>
      </c>
      <c r="N79" s="75">
        <f t="shared" si="67"/>
        <v>0</v>
      </c>
      <c r="O79" s="75">
        <f t="shared" si="67"/>
        <v>5346.2</v>
      </c>
      <c r="P79" s="75">
        <f t="shared" si="67"/>
        <v>0</v>
      </c>
      <c r="Q79" s="75">
        <f t="shared" si="67"/>
        <v>5549.5</v>
      </c>
      <c r="R79" s="75">
        <f t="shared" si="67"/>
        <v>0</v>
      </c>
      <c r="S79" s="75">
        <f t="shared" si="67"/>
        <v>5556.5</v>
      </c>
      <c r="T79" s="75">
        <f t="shared" si="67"/>
        <v>0</v>
      </c>
    </row>
    <row r="80" spans="1:20" ht="33" customHeight="1" x14ac:dyDescent="0.2">
      <c r="A80" s="57"/>
      <c r="B80" s="101"/>
      <c r="C80" s="101"/>
      <c r="D80" s="17" t="s">
        <v>5</v>
      </c>
      <c r="E80" s="41"/>
      <c r="F80" s="41"/>
      <c r="G80" s="43"/>
      <c r="H80" s="43"/>
      <c r="I80" s="49"/>
      <c r="J80" s="49"/>
      <c r="K80" s="45"/>
      <c r="L80" s="45"/>
      <c r="M80" s="45"/>
      <c r="N80" s="45"/>
      <c r="O80" s="45"/>
      <c r="P80" s="45"/>
      <c r="Q80" s="45"/>
      <c r="R80" s="45"/>
      <c r="S80" s="45"/>
      <c r="T80" s="45"/>
    </row>
    <row r="81" spans="1:20" ht="45.75" customHeight="1" x14ac:dyDescent="0.2">
      <c r="A81" s="57"/>
      <c r="B81" s="101"/>
      <c r="C81" s="101"/>
      <c r="D81" s="18" t="s">
        <v>10</v>
      </c>
      <c r="E81" s="41">
        <f t="shared" ref="E81:E83" si="68">K81+M81+O81+Q81+S81</f>
        <v>0</v>
      </c>
      <c r="F81" s="41">
        <f t="shared" ref="F81:F83" si="69">L81+N81+P81+R81+T81</f>
        <v>0</v>
      </c>
      <c r="G81" s="43">
        <v>0</v>
      </c>
      <c r="H81" s="43">
        <v>0</v>
      </c>
      <c r="I81" s="43">
        <v>0</v>
      </c>
      <c r="J81" s="43">
        <v>0</v>
      </c>
      <c r="K81" s="45">
        <v>0</v>
      </c>
      <c r="L81" s="45">
        <v>0</v>
      </c>
      <c r="M81" s="45">
        <v>0</v>
      </c>
      <c r="N81" s="45"/>
      <c r="O81" s="45">
        <v>0</v>
      </c>
      <c r="P81" s="45"/>
      <c r="Q81" s="45">
        <v>0</v>
      </c>
      <c r="R81" s="45"/>
      <c r="S81" s="45">
        <v>0</v>
      </c>
      <c r="T81" s="45"/>
    </row>
    <row r="82" spans="1:20" ht="24" customHeight="1" x14ac:dyDescent="0.2">
      <c r="A82" s="57"/>
      <c r="B82" s="101"/>
      <c r="C82" s="101"/>
      <c r="D82" s="19" t="s">
        <v>11</v>
      </c>
      <c r="E82" s="41">
        <f t="shared" si="68"/>
        <v>0</v>
      </c>
      <c r="F82" s="41">
        <f t="shared" si="69"/>
        <v>0</v>
      </c>
      <c r="G82" s="43">
        <v>0</v>
      </c>
      <c r="H82" s="43">
        <v>0</v>
      </c>
      <c r="I82" s="43">
        <v>0</v>
      </c>
      <c r="J82" s="43">
        <v>0</v>
      </c>
      <c r="K82" s="45">
        <v>0</v>
      </c>
      <c r="L82" s="45">
        <v>0</v>
      </c>
      <c r="M82" s="45">
        <v>0</v>
      </c>
      <c r="N82" s="45"/>
      <c r="O82" s="45">
        <v>0</v>
      </c>
      <c r="P82" s="45"/>
      <c r="Q82" s="45">
        <v>0</v>
      </c>
      <c r="R82" s="45"/>
      <c r="S82" s="45">
        <v>0</v>
      </c>
      <c r="T82" s="45"/>
    </row>
    <row r="83" spans="1:20" ht="25.5" customHeight="1" x14ac:dyDescent="0.2">
      <c r="A83" s="57"/>
      <c r="B83" s="101"/>
      <c r="C83" s="101"/>
      <c r="D83" s="20" t="s">
        <v>12</v>
      </c>
      <c r="E83" s="41">
        <f t="shared" si="68"/>
        <v>26353.200000000001</v>
      </c>
      <c r="F83" s="41">
        <f t="shared" si="69"/>
        <v>3924.1288399999999</v>
      </c>
      <c r="G83" s="43">
        <v>0</v>
      </c>
      <c r="H83" s="43">
        <v>0</v>
      </c>
      <c r="I83" s="43">
        <v>0</v>
      </c>
      <c r="J83" s="43">
        <v>0</v>
      </c>
      <c r="K83" s="42">
        <v>4918.5</v>
      </c>
      <c r="L83" s="42">
        <v>3924.1288399999999</v>
      </c>
      <c r="M83" s="42">
        <v>5081.5</v>
      </c>
      <c r="N83" s="42"/>
      <c r="O83" s="42">
        <v>5313.2</v>
      </c>
      <c r="P83" s="45"/>
      <c r="Q83" s="42">
        <v>5516.5</v>
      </c>
      <c r="R83" s="45"/>
      <c r="S83" s="42">
        <v>5523.5</v>
      </c>
      <c r="T83" s="45"/>
    </row>
    <row r="84" spans="1:20" ht="45.75" customHeight="1" x14ac:dyDescent="0.2">
      <c r="A84" s="57"/>
      <c r="B84" s="102"/>
      <c r="C84" s="101"/>
      <c r="D84" s="21" t="s">
        <v>13</v>
      </c>
      <c r="E84" s="41">
        <f>K84+M84+O84+Q84+S84</f>
        <v>165</v>
      </c>
      <c r="F84" s="41">
        <f>L84+N84+P84+R84+T84</f>
        <v>0</v>
      </c>
      <c r="G84" s="43">
        <v>0</v>
      </c>
      <c r="H84" s="43">
        <v>0</v>
      </c>
      <c r="I84" s="43">
        <v>0</v>
      </c>
      <c r="J84" s="43">
        <v>0</v>
      </c>
      <c r="K84" s="45">
        <v>33</v>
      </c>
      <c r="L84" s="45"/>
      <c r="M84" s="45">
        <v>33</v>
      </c>
      <c r="N84" s="45"/>
      <c r="O84" s="45">
        <v>33</v>
      </c>
      <c r="P84" s="45"/>
      <c r="Q84" s="45">
        <v>33</v>
      </c>
      <c r="R84" s="45"/>
      <c r="S84" s="45">
        <v>33</v>
      </c>
      <c r="T84" s="45"/>
    </row>
    <row r="85" spans="1:20" ht="30.75" customHeight="1" x14ac:dyDescent="0.2">
      <c r="A85" s="57"/>
      <c r="B85" s="103" t="s">
        <v>36</v>
      </c>
      <c r="C85" s="101"/>
      <c r="D85" s="74" t="s">
        <v>8</v>
      </c>
      <c r="E85" s="75">
        <f>E87+E88+E89+E90</f>
        <v>48662.6</v>
      </c>
      <c r="F85" s="75">
        <f t="shared" ref="F85:T85" si="70">F87+F88+F89+F90</f>
        <v>5500.634</v>
      </c>
      <c r="G85" s="75">
        <f t="shared" si="70"/>
        <v>0</v>
      </c>
      <c r="H85" s="75">
        <f t="shared" si="70"/>
        <v>0</v>
      </c>
      <c r="I85" s="75">
        <f t="shared" si="70"/>
        <v>0</v>
      </c>
      <c r="J85" s="75">
        <f t="shared" si="70"/>
        <v>0</v>
      </c>
      <c r="K85" s="75">
        <f t="shared" si="70"/>
        <v>5813.2</v>
      </c>
      <c r="L85" s="75">
        <f t="shared" si="70"/>
        <v>5500.634</v>
      </c>
      <c r="M85" s="75">
        <f t="shared" si="70"/>
        <v>5939.4</v>
      </c>
      <c r="N85" s="75">
        <f t="shared" si="70"/>
        <v>0</v>
      </c>
      <c r="O85" s="75">
        <f t="shared" si="70"/>
        <v>6014</v>
      </c>
      <c r="P85" s="75">
        <f t="shared" si="70"/>
        <v>0</v>
      </c>
      <c r="Q85" s="75">
        <f t="shared" si="70"/>
        <v>15903</v>
      </c>
      <c r="R85" s="75">
        <f t="shared" si="70"/>
        <v>0</v>
      </c>
      <c r="S85" s="75">
        <f t="shared" si="70"/>
        <v>14993</v>
      </c>
      <c r="T85" s="75">
        <f t="shared" si="70"/>
        <v>0</v>
      </c>
    </row>
    <row r="86" spans="1:20" ht="28.5" customHeight="1" x14ac:dyDescent="0.2">
      <c r="A86" s="57"/>
      <c r="B86" s="101"/>
      <c r="C86" s="101"/>
      <c r="D86" s="17" t="s">
        <v>5</v>
      </c>
      <c r="E86" s="41"/>
      <c r="F86" s="41"/>
      <c r="G86" s="43"/>
      <c r="H86" s="43"/>
      <c r="I86" s="49"/>
      <c r="J86" s="49"/>
      <c r="K86" s="45"/>
      <c r="L86" s="45"/>
      <c r="M86" s="45"/>
      <c r="N86" s="45"/>
      <c r="O86" s="45"/>
      <c r="P86" s="45"/>
      <c r="Q86" s="45"/>
      <c r="R86" s="45"/>
      <c r="S86" s="45"/>
      <c r="T86" s="45"/>
    </row>
    <row r="87" spans="1:20" ht="45.75" customHeight="1" x14ac:dyDescent="0.2">
      <c r="A87" s="57"/>
      <c r="B87" s="101"/>
      <c r="C87" s="101"/>
      <c r="D87" s="18" t="s">
        <v>10</v>
      </c>
      <c r="E87" s="41">
        <f t="shared" ref="E87:E89" si="71">K87+M87+O87+Q87+S87</f>
        <v>0</v>
      </c>
      <c r="F87" s="41">
        <f t="shared" ref="F87:F89" si="72">L87+N87+P87+R87+T87</f>
        <v>0</v>
      </c>
      <c r="G87" s="43">
        <v>0</v>
      </c>
      <c r="H87" s="43">
        <v>0</v>
      </c>
      <c r="I87" s="43">
        <v>0</v>
      </c>
      <c r="J87" s="43">
        <v>0</v>
      </c>
      <c r="K87" s="45">
        <v>0</v>
      </c>
      <c r="L87" s="45">
        <v>0</v>
      </c>
      <c r="M87" s="45">
        <v>0</v>
      </c>
      <c r="N87" s="45"/>
      <c r="O87" s="45">
        <v>0</v>
      </c>
      <c r="P87" s="45"/>
      <c r="Q87" s="45">
        <v>0</v>
      </c>
      <c r="R87" s="45"/>
      <c r="S87" s="45">
        <v>0</v>
      </c>
      <c r="T87" s="45"/>
    </row>
    <row r="88" spans="1:20" ht="25.5" customHeight="1" x14ac:dyDescent="0.2">
      <c r="A88" s="57"/>
      <c r="B88" s="101"/>
      <c r="C88" s="101"/>
      <c r="D88" s="19" t="s">
        <v>11</v>
      </c>
      <c r="E88" s="41">
        <f t="shared" si="71"/>
        <v>0</v>
      </c>
      <c r="F88" s="41">
        <f t="shared" si="72"/>
        <v>0</v>
      </c>
      <c r="G88" s="43">
        <v>0</v>
      </c>
      <c r="H88" s="43">
        <v>0</v>
      </c>
      <c r="I88" s="43">
        <v>0</v>
      </c>
      <c r="J88" s="43">
        <v>0</v>
      </c>
      <c r="K88" s="45">
        <v>0</v>
      </c>
      <c r="L88" s="45">
        <v>0</v>
      </c>
      <c r="M88" s="45">
        <v>0</v>
      </c>
      <c r="N88" s="45"/>
      <c r="O88" s="45">
        <v>0</v>
      </c>
      <c r="P88" s="45"/>
      <c r="Q88" s="45">
        <v>0</v>
      </c>
      <c r="R88" s="45"/>
      <c r="S88" s="45">
        <v>0</v>
      </c>
      <c r="T88" s="45"/>
    </row>
    <row r="89" spans="1:20" ht="24.75" customHeight="1" x14ac:dyDescent="0.2">
      <c r="A89" s="57"/>
      <c r="B89" s="101"/>
      <c r="C89" s="101"/>
      <c r="D89" s="20" t="s">
        <v>12</v>
      </c>
      <c r="E89" s="41">
        <f t="shared" si="71"/>
        <v>48202.6</v>
      </c>
      <c r="F89" s="41">
        <f t="shared" si="72"/>
        <v>5500.634</v>
      </c>
      <c r="G89" s="43">
        <v>0</v>
      </c>
      <c r="H89" s="43">
        <v>0</v>
      </c>
      <c r="I89" s="43">
        <v>0</v>
      </c>
      <c r="J89" s="43">
        <v>0</v>
      </c>
      <c r="K89" s="42">
        <v>5697.2</v>
      </c>
      <c r="L89" s="42">
        <v>5500.634</v>
      </c>
      <c r="M89" s="42">
        <v>5883.4</v>
      </c>
      <c r="N89" s="42"/>
      <c r="O89" s="42">
        <v>5918</v>
      </c>
      <c r="P89" s="45"/>
      <c r="Q89" s="42">
        <v>15807</v>
      </c>
      <c r="R89" s="45"/>
      <c r="S89" s="42">
        <v>14897</v>
      </c>
      <c r="T89" s="45"/>
    </row>
    <row r="90" spans="1:20" ht="45.75" customHeight="1" x14ac:dyDescent="0.2">
      <c r="A90" s="57"/>
      <c r="B90" s="102"/>
      <c r="C90" s="101"/>
      <c r="D90" s="21" t="s">
        <v>13</v>
      </c>
      <c r="E90" s="41">
        <f>K90+M90+O90+Q90+S90</f>
        <v>460</v>
      </c>
      <c r="F90" s="41">
        <f>L90+N90+P90+R90+T90</f>
        <v>0</v>
      </c>
      <c r="G90" s="43">
        <v>0</v>
      </c>
      <c r="H90" s="43">
        <v>0</v>
      </c>
      <c r="I90" s="43">
        <v>0</v>
      </c>
      <c r="J90" s="43">
        <v>0</v>
      </c>
      <c r="K90" s="45">
        <v>116</v>
      </c>
      <c r="L90" s="42"/>
      <c r="M90" s="45">
        <v>56</v>
      </c>
      <c r="N90" s="45"/>
      <c r="O90" s="45">
        <v>96</v>
      </c>
      <c r="P90" s="45"/>
      <c r="Q90" s="45">
        <v>96</v>
      </c>
      <c r="R90" s="45"/>
      <c r="S90" s="45">
        <v>96</v>
      </c>
      <c r="T90" s="45"/>
    </row>
    <row r="91" spans="1:20" ht="31.5" customHeight="1" x14ac:dyDescent="0.2">
      <c r="A91" s="57"/>
      <c r="B91" s="103" t="s">
        <v>23</v>
      </c>
      <c r="C91" s="101"/>
      <c r="D91" s="74" t="s">
        <v>8</v>
      </c>
      <c r="E91" s="75">
        <f>E93+E94+E95+E96</f>
        <v>81378.319999999992</v>
      </c>
      <c r="F91" s="75">
        <f t="shared" ref="F91:T91" si="73">F93+F94+F95+F96</f>
        <v>17075.047640000001</v>
      </c>
      <c r="G91" s="75">
        <f t="shared" si="73"/>
        <v>0</v>
      </c>
      <c r="H91" s="75">
        <f t="shared" si="73"/>
        <v>0</v>
      </c>
      <c r="I91" s="75">
        <f t="shared" si="73"/>
        <v>0</v>
      </c>
      <c r="J91" s="75">
        <f t="shared" si="73"/>
        <v>0</v>
      </c>
      <c r="K91" s="75">
        <f t="shared" si="73"/>
        <v>16841.12</v>
      </c>
      <c r="L91" s="75">
        <f t="shared" si="73"/>
        <v>17075.047640000001</v>
      </c>
      <c r="M91" s="75">
        <f t="shared" si="73"/>
        <v>16134</v>
      </c>
      <c r="N91" s="75">
        <f t="shared" si="73"/>
        <v>0</v>
      </c>
      <c r="O91" s="75">
        <f t="shared" si="73"/>
        <v>16134.4</v>
      </c>
      <c r="P91" s="75">
        <f t="shared" si="73"/>
        <v>0</v>
      </c>
      <c r="Q91" s="75">
        <f t="shared" si="73"/>
        <v>16134.4</v>
      </c>
      <c r="R91" s="75">
        <f t="shared" si="73"/>
        <v>0</v>
      </c>
      <c r="S91" s="75">
        <f t="shared" si="73"/>
        <v>16134.4</v>
      </c>
      <c r="T91" s="75">
        <f t="shared" si="73"/>
        <v>0</v>
      </c>
    </row>
    <row r="92" spans="1:20" ht="24.75" customHeight="1" x14ac:dyDescent="0.2">
      <c r="A92" s="57"/>
      <c r="B92" s="101"/>
      <c r="C92" s="101"/>
      <c r="D92" s="17" t="s">
        <v>5</v>
      </c>
      <c r="E92" s="41"/>
      <c r="F92" s="41"/>
      <c r="G92" s="43"/>
      <c r="H92" s="43"/>
      <c r="I92" s="49"/>
      <c r="J92" s="49"/>
      <c r="K92" s="45"/>
      <c r="L92" s="45"/>
      <c r="M92" s="45"/>
      <c r="N92" s="45"/>
      <c r="O92" s="45"/>
      <c r="P92" s="45"/>
      <c r="Q92" s="45"/>
      <c r="R92" s="45"/>
      <c r="S92" s="45"/>
      <c r="T92" s="45"/>
    </row>
    <row r="93" spans="1:20" ht="45.75" customHeight="1" x14ac:dyDescent="0.2">
      <c r="A93" s="57"/>
      <c r="B93" s="101"/>
      <c r="C93" s="101"/>
      <c r="D93" s="18" t="s">
        <v>10</v>
      </c>
      <c r="E93" s="41">
        <f t="shared" ref="E93:E95" si="74">K93+M93+O93+Q93+S93</f>
        <v>0</v>
      </c>
      <c r="F93" s="41">
        <f t="shared" ref="F93:F95" si="75">L93+N93+P93+R93+T93</f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5">
        <v>0</v>
      </c>
      <c r="M93" s="45">
        <v>0</v>
      </c>
      <c r="N93" s="45"/>
      <c r="O93" s="43">
        <v>0</v>
      </c>
      <c r="P93" s="45"/>
      <c r="Q93" s="43">
        <v>0</v>
      </c>
      <c r="R93" s="45"/>
      <c r="S93" s="43">
        <v>0</v>
      </c>
      <c r="T93" s="45"/>
    </row>
    <row r="94" spans="1:20" ht="30" customHeight="1" x14ac:dyDescent="0.2">
      <c r="A94" s="57"/>
      <c r="B94" s="101"/>
      <c r="C94" s="101"/>
      <c r="D94" s="19" t="s">
        <v>11</v>
      </c>
      <c r="E94" s="41">
        <f t="shared" si="74"/>
        <v>0</v>
      </c>
      <c r="F94" s="41">
        <f t="shared" si="75"/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5">
        <v>0</v>
      </c>
      <c r="M94" s="45">
        <v>0</v>
      </c>
      <c r="N94" s="45"/>
      <c r="O94" s="43">
        <v>0</v>
      </c>
      <c r="P94" s="45"/>
      <c r="Q94" s="43">
        <v>0</v>
      </c>
      <c r="R94" s="45"/>
      <c r="S94" s="43">
        <v>0</v>
      </c>
      <c r="T94" s="45"/>
    </row>
    <row r="95" spans="1:20" ht="28.5" customHeight="1" x14ac:dyDescent="0.2">
      <c r="A95" s="57"/>
      <c r="B95" s="101"/>
      <c r="C95" s="101"/>
      <c r="D95" s="20" t="s">
        <v>12</v>
      </c>
      <c r="E95" s="41">
        <f t="shared" si="74"/>
        <v>81378.319999999992</v>
      </c>
      <c r="F95" s="41">
        <f t="shared" si="75"/>
        <v>17075.047640000001</v>
      </c>
      <c r="G95" s="43">
        <v>0</v>
      </c>
      <c r="H95" s="43">
        <v>0</v>
      </c>
      <c r="I95" s="43">
        <v>0</v>
      </c>
      <c r="J95" s="43">
        <v>0</v>
      </c>
      <c r="K95" s="42">
        <v>16841.12</v>
      </c>
      <c r="L95" s="42">
        <v>17075.047640000001</v>
      </c>
      <c r="M95" s="42">
        <v>16134</v>
      </c>
      <c r="N95" s="42"/>
      <c r="O95" s="42">
        <v>16134.4</v>
      </c>
      <c r="P95" s="45"/>
      <c r="Q95" s="42">
        <v>16134.4</v>
      </c>
      <c r="R95" s="45"/>
      <c r="S95" s="42">
        <v>16134.4</v>
      </c>
      <c r="T95" s="45"/>
    </row>
    <row r="96" spans="1:20" ht="45.75" customHeight="1" x14ac:dyDescent="0.2">
      <c r="A96" s="57"/>
      <c r="B96" s="102"/>
      <c r="C96" s="102"/>
      <c r="D96" s="21" t="s">
        <v>13</v>
      </c>
      <c r="E96" s="41">
        <f>K96+M96+O96+Q96+S96</f>
        <v>0</v>
      </c>
      <c r="F96" s="41">
        <f>L96+N96+P96+R96+T96</f>
        <v>0</v>
      </c>
      <c r="G96" s="43">
        <v>0</v>
      </c>
      <c r="H96" s="43">
        <v>0</v>
      </c>
      <c r="I96" s="43">
        <v>0</v>
      </c>
      <c r="J96" s="43">
        <v>0</v>
      </c>
      <c r="K96" s="45">
        <v>0</v>
      </c>
      <c r="L96" s="45">
        <v>0</v>
      </c>
      <c r="M96" s="45">
        <v>0</v>
      </c>
      <c r="N96" s="45"/>
      <c r="O96" s="45">
        <v>0</v>
      </c>
      <c r="P96" s="45"/>
      <c r="Q96" s="45">
        <v>0</v>
      </c>
      <c r="R96" s="45"/>
      <c r="S96" s="45">
        <v>0</v>
      </c>
      <c r="T96" s="45"/>
    </row>
    <row r="97" spans="1:251" ht="22.5" customHeight="1" x14ac:dyDescent="0.2">
      <c r="A97" s="73" t="s">
        <v>59</v>
      </c>
      <c r="B97" s="103" t="s">
        <v>64</v>
      </c>
      <c r="C97" s="107" t="s">
        <v>88</v>
      </c>
      <c r="D97" s="23" t="s">
        <v>8</v>
      </c>
      <c r="E97" s="41">
        <f>E99+E100+E101+E102</f>
        <v>538922.89356</v>
      </c>
      <c r="F97" s="41">
        <f>F99+F100+F101+F102</f>
        <v>117475.476</v>
      </c>
      <c r="G97" s="41">
        <f>G99+G100+G101+G102</f>
        <v>0</v>
      </c>
      <c r="H97" s="41">
        <f>H99+H100+H101+H102</f>
        <v>0</v>
      </c>
      <c r="I97" s="41">
        <f t="shared" ref="I97:T97" si="76">I99+I100+I101+I102</f>
        <v>0</v>
      </c>
      <c r="J97" s="41">
        <f t="shared" si="76"/>
        <v>0</v>
      </c>
      <c r="K97" s="41">
        <f t="shared" si="76"/>
        <v>123707.93755999999</v>
      </c>
      <c r="L97" s="41">
        <f t="shared" si="76"/>
        <v>117475.476</v>
      </c>
      <c r="M97" s="41">
        <f t="shared" si="76"/>
        <v>103873.60400000001</v>
      </c>
      <c r="N97" s="41">
        <f t="shared" si="76"/>
        <v>0</v>
      </c>
      <c r="O97" s="41">
        <f>O99+O100+O101+O102</f>
        <v>104013.784</v>
      </c>
      <c r="P97" s="41">
        <f t="shared" si="76"/>
        <v>0</v>
      </c>
      <c r="Q97" s="41">
        <f t="shared" si="76"/>
        <v>103813.784</v>
      </c>
      <c r="R97" s="41">
        <f t="shared" si="76"/>
        <v>0</v>
      </c>
      <c r="S97" s="41">
        <f t="shared" si="76"/>
        <v>103513.784</v>
      </c>
      <c r="T97" s="41">
        <f t="shared" si="76"/>
        <v>0</v>
      </c>
    </row>
    <row r="98" spans="1:251" ht="23.25" x14ac:dyDescent="0.2">
      <c r="A98" s="57"/>
      <c r="B98" s="101"/>
      <c r="C98" s="108"/>
      <c r="D98" s="17" t="s">
        <v>5</v>
      </c>
      <c r="E98" s="41"/>
      <c r="F98" s="41">
        <v>0</v>
      </c>
      <c r="G98" s="42"/>
      <c r="H98" s="44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</row>
    <row r="99" spans="1:251" ht="23.25" x14ac:dyDescent="0.2">
      <c r="A99" s="57"/>
      <c r="B99" s="101"/>
      <c r="C99" s="108"/>
      <c r="D99" s="18" t="s">
        <v>18</v>
      </c>
      <c r="E99" s="41">
        <f t="shared" ref="E99:E101" si="77">K99+M99+O99+Q99+S99</f>
        <v>4156.2073099999998</v>
      </c>
      <c r="F99" s="41">
        <f>P99+N99+L99+J99+H99</f>
        <v>3016.4724700000002</v>
      </c>
      <c r="G99" s="42">
        <v>0</v>
      </c>
      <c r="H99" s="42"/>
      <c r="I99" s="42">
        <v>0</v>
      </c>
      <c r="J99" s="42"/>
      <c r="K99" s="42">
        <v>4156.2073099999998</v>
      </c>
      <c r="L99" s="42">
        <v>3016.4724700000002</v>
      </c>
      <c r="M99" s="42">
        <v>0</v>
      </c>
      <c r="N99" s="42"/>
      <c r="O99" s="42">
        <v>0</v>
      </c>
      <c r="P99" s="42"/>
      <c r="Q99" s="42">
        <v>0</v>
      </c>
      <c r="R99" s="42"/>
      <c r="S99" s="42">
        <v>0</v>
      </c>
      <c r="T99" s="42"/>
    </row>
    <row r="100" spans="1:251" ht="23.25" x14ac:dyDescent="0.2">
      <c r="A100" s="57"/>
      <c r="B100" s="101"/>
      <c r="C100" s="108"/>
      <c r="D100" s="19" t="s">
        <v>11</v>
      </c>
      <c r="E100" s="41">
        <f t="shared" si="77"/>
        <v>8709.29925</v>
      </c>
      <c r="F100" s="41">
        <f>P100+N100+L100+J100+H100</f>
        <v>7559.8205900000003</v>
      </c>
      <c r="G100" s="42">
        <v>0</v>
      </c>
      <c r="H100" s="42"/>
      <c r="I100" s="42">
        <v>0</v>
      </c>
      <c r="J100" s="42"/>
      <c r="K100" s="42">
        <v>8709.29925</v>
      </c>
      <c r="L100" s="42">
        <v>7559.8205900000003</v>
      </c>
      <c r="M100" s="42">
        <v>0</v>
      </c>
      <c r="N100" s="42"/>
      <c r="O100" s="42">
        <v>0</v>
      </c>
      <c r="P100" s="42"/>
      <c r="Q100" s="42">
        <v>0</v>
      </c>
      <c r="R100" s="42"/>
      <c r="S100" s="42">
        <v>0</v>
      </c>
      <c r="T100" s="42"/>
    </row>
    <row r="101" spans="1:251" ht="23.25" x14ac:dyDescent="0.2">
      <c r="A101" s="57"/>
      <c r="B101" s="101"/>
      <c r="C101" s="108"/>
      <c r="D101" s="20" t="s">
        <v>12</v>
      </c>
      <c r="E101" s="41">
        <f t="shared" si="77"/>
        <v>467482.38699999999</v>
      </c>
      <c r="F101" s="41">
        <f t="shared" ref="F101:F102" si="78">P101+N101+L101+J101+H101</f>
        <v>99073.882939999996</v>
      </c>
      <c r="G101" s="42">
        <v>0</v>
      </c>
      <c r="H101" s="42"/>
      <c r="I101" s="42">
        <v>0</v>
      </c>
      <c r="J101" s="42"/>
      <c r="K101" s="42">
        <v>99187.430999999997</v>
      </c>
      <c r="L101" s="42">
        <v>99073.882939999996</v>
      </c>
      <c r="M101" s="42">
        <v>92143.604000000007</v>
      </c>
      <c r="N101" s="42"/>
      <c r="O101" s="42">
        <v>92283.784</v>
      </c>
      <c r="P101" s="42"/>
      <c r="Q101" s="42">
        <v>92083.784</v>
      </c>
      <c r="R101" s="42"/>
      <c r="S101" s="42">
        <v>91783.784</v>
      </c>
      <c r="T101" s="42"/>
    </row>
    <row r="102" spans="1:251" ht="78.75" customHeight="1" x14ac:dyDescent="0.2">
      <c r="A102" s="57"/>
      <c r="B102" s="102"/>
      <c r="C102" s="109"/>
      <c r="D102" s="21" t="s">
        <v>13</v>
      </c>
      <c r="E102" s="41">
        <f>K102+M102+O102+Q102+S102</f>
        <v>58575</v>
      </c>
      <c r="F102" s="41">
        <f t="shared" si="78"/>
        <v>7825.3</v>
      </c>
      <c r="G102" s="42">
        <v>0</v>
      </c>
      <c r="H102" s="42"/>
      <c r="I102" s="42">
        <v>0</v>
      </c>
      <c r="J102" s="42"/>
      <c r="K102" s="42">
        <v>11655</v>
      </c>
      <c r="L102" s="42">
        <v>7825.3</v>
      </c>
      <c r="M102" s="42">
        <v>11730</v>
      </c>
      <c r="N102" s="42"/>
      <c r="O102" s="42">
        <v>11730</v>
      </c>
      <c r="P102" s="42"/>
      <c r="Q102" s="42">
        <v>11730</v>
      </c>
      <c r="R102" s="42"/>
      <c r="S102" s="42">
        <v>11730</v>
      </c>
      <c r="T102" s="42"/>
    </row>
    <row r="103" spans="1:251" ht="30" customHeight="1" x14ac:dyDescent="0.2">
      <c r="A103" s="104" t="s">
        <v>60</v>
      </c>
      <c r="B103" s="103" t="s">
        <v>63</v>
      </c>
      <c r="C103" s="103" t="s">
        <v>99</v>
      </c>
      <c r="D103" s="66" t="s">
        <v>8</v>
      </c>
      <c r="E103" s="41">
        <f>E105+E106+E107+E108</f>
        <v>720.80399999999997</v>
      </c>
      <c r="F103" s="41">
        <f>F105+F106+F107+F108</f>
        <v>77.804000000000002</v>
      </c>
      <c r="G103" s="46">
        <f>G105+G106+G107+G108</f>
        <v>0</v>
      </c>
      <c r="H103" s="46">
        <f>H105+H106+H107+H108</f>
        <v>0</v>
      </c>
      <c r="I103" s="46">
        <f t="shared" ref="I103:O103" si="79">I105+I106+I107+I108</f>
        <v>0</v>
      </c>
      <c r="J103" s="46">
        <f t="shared" si="79"/>
        <v>0</v>
      </c>
      <c r="K103" s="46">
        <f t="shared" si="79"/>
        <v>77.804000000000002</v>
      </c>
      <c r="L103" s="46">
        <f t="shared" si="79"/>
        <v>77.804000000000002</v>
      </c>
      <c r="M103" s="46">
        <f t="shared" si="79"/>
        <v>166</v>
      </c>
      <c r="N103" s="46">
        <f t="shared" si="79"/>
        <v>0</v>
      </c>
      <c r="O103" s="46">
        <f t="shared" si="79"/>
        <v>159</v>
      </c>
      <c r="P103" s="46"/>
      <c r="Q103" s="46">
        <f t="shared" ref="Q103" si="80">Q105+Q106+Q107+Q108</f>
        <v>159</v>
      </c>
      <c r="R103" s="46"/>
      <c r="S103" s="46">
        <f t="shared" ref="S103" si="81">S105+S106+S107+S108</f>
        <v>159</v>
      </c>
      <c r="T103" s="46"/>
    </row>
    <row r="104" spans="1:251" ht="27" customHeight="1" x14ac:dyDescent="0.2">
      <c r="A104" s="105"/>
      <c r="B104" s="101"/>
      <c r="C104" s="101"/>
      <c r="D104" s="17" t="s">
        <v>5</v>
      </c>
      <c r="E104" s="41"/>
      <c r="F104" s="41"/>
      <c r="G104" s="43"/>
      <c r="H104" s="43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</row>
    <row r="105" spans="1:251" ht="49.5" customHeight="1" x14ac:dyDescent="0.2">
      <c r="A105" s="105"/>
      <c r="B105" s="101"/>
      <c r="C105" s="101"/>
      <c r="D105" s="18" t="s">
        <v>10</v>
      </c>
      <c r="E105" s="41">
        <f>K105+M105+O105+Q105+S105</f>
        <v>0</v>
      </c>
      <c r="F105" s="41">
        <f>L105+N105+P105+R105+T105</f>
        <v>0</v>
      </c>
      <c r="G105" s="43">
        <v>0</v>
      </c>
      <c r="H105" s="43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45"/>
      <c r="O105" s="45">
        <v>0</v>
      </c>
      <c r="P105" s="45"/>
      <c r="Q105" s="45">
        <v>0</v>
      </c>
      <c r="R105" s="45"/>
      <c r="S105" s="45">
        <v>0</v>
      </c>
      <c r="T105" s="45"/>
    </row>
    <row r="106" spans="1:251" ht="21.75" customHeight="1" x14ac:dyDescent="0.2">
      <c r="A106" s="105"/>
      <c r="B106" s="101"/>
      <c r="C106" s="101"/>
      <c r="D106" s="19" t="s">
        <v>11</v>
      </c>
      <c r="E106" s="41">
        <f t="shared" ref="E106:E108" si="82">K106+M106+O106+Q106+S106</f>
        <v>0</v>
      </c>
      <c r="F106" s="41">
        <f t="shared" ref="F106:F108" si="83">L106+N106+P106+R106+T106</f>
        <v>0</v>
      </c>
      <c r="G106" s="43">
        <v>0</v>
      </c>
      <c r="H106" s="43">
        <v>0</v>
      </c>
      <c r="I106" s="45">
        <v>0</v>
      </c>
      <c r="J106" s="45">
        <v>0</v>
      </c>
      <c r="K106" s="45">
        <v>0</v>
      </c>
      <c r="L106" s="45">
        <v>0</v>
      </c>
      <c r="M106" s="45">
        <v>0</v>
      </c>
      <c r="N106" s="45"/>
      <c r="O106" s="45">
        <v>0</v>
      </c>
      <c r="P106" s="45"/>
      <c r="Q106" s="45">
        <v>0</v>
      </c>
      <c r="R106" s="45"/>
      <c r="S106" s="45">
        <v>0</v>
      </c>
      <c r="T106" s="45"/>
    </row>
    <row r="107" spans="1:251" ht="28.5" customHeight="1" x14ac:dyDescent="0.2">
      <c r="A107" s="105"/>
      <c r="B107" s="101"/>
      <c r="C107" s="101"/>
      <c r="D107" s="20" t="s">
        <v>12</v>
      </c>
      <c r="E107" s="41">
        <f t="shared" si="82"/>
        <v>720.80399999999997</v>
      </c>
      <c r="F107" s="41">
        <f t="shared" si="83"/>
        <v>77.804000000000002</v>
      </c>
      <c r="G107" s="43">
        <v>0</v>
      </c>
      <c r="H107" s="43">
        <v>0</v>
      </c>
      <c r="I107" s="45">
        <v>0</v>
      </c>
      <c r="J107" s="45">
        <v>0</v>
      </c>
      <c r="K107" s="42">
        <v>77.804000000000002</v>
      </c>
      <c r="L107" s="42">
        <v>77.804000000000002</v>
      </c>
      <c r="M107" s="45">
        <v>166</v>
      </c>
      <c r="N107" s="45"/>
      <c r="O107" s="45">
        <v>159</v>
      </c>
      <c r="P107" s="45"/>
      <c r="Q107" s="42">
        <v>159</v>
      </c>
      <c r="R107" s="45"/>
      <c r="S107" s="45">
        <v>159</v>
      </c>
      <c r="T107" s="45"/>
    </row>
    <row r="108" spans="1:251" ht="129.75" customHeight="1" x14ac:dyDescent="0.2">
      <c r="A108" s="106"/>
      <c r="B108" s="102"/>
      <c r="C108" s="102"/>
      <c r="D108" s="21" t="s">
        <v>13</v>
      </c>
      <c r="E108" s="41">
        <f t="shared" si="82"/>
        <v>0</v>
      </c>
      <c r="F108" s="41">
        <f t="shared" si="83"/>
        <v>0</v>
      </c>
      <c r="G108" s="43">
        <v>0</v>
      </c>
      <c r="H108" s="43">
        <v>0</v>
      </c>
      <c r="I108" s="45">
        <v>0</v>
      </c>
      <c r="J108" s="45"/>
      <c r="K108" s="45">
        <v>0</v>
      </c>
      <c r="L108" s="45">
        <v>0</v>
      </c>
      <c r="M108" s="45">
        <v>0</v>
      </c>
      <c r="N108" s="45"/>
      <c r="O108" s="45">
        <v>0</v>
      </c>
      <c r="P108" s="45"/>
      <c r="Q108" s="45">
        <v>0</v>
      </c>
      <c r="R108" s="45"/>
      <c r="S108" s="45">
        <v>0</v>
      </c>
      <c r="T108" s="45"/>
    </row>
    <row r="109" spans="1:251" s="2" customFormat="1" ht="36.75" customHeight="1" x14ac:dyDescent="0.25">
      <c r="A109" s="26" t="s">
        <v>61</v>
      </c>
      <c r="B109" s="103" t="s">
        <v>62</v>
      </c>
      <c r="C109" s="103" t="s">
        <v>100</v>
      </c>
      <c r="D109" s="23" t="s">
        <v>8</v>
      </c>
      <c r="E109" s="41">
        <f>E111+E112+E113+E114</f>
        <v>840.84</v>
      </c>
      <c r="F109" s="41">
        <f>F111+F112+F113+F114</f>
        <v>133.84</v>
      </c>
      <c r="G109" s="41">
        <f t="shared" ref="G109:O109" si="84">G111+G112+G113+G114</f>
        <v>0</v>
      </c>
      <c r="H109" s="41">
        <f t="shared" si="84"/>
        <v>0</v>
      </c>
      <c r="I109" s="41">
        <f t="shared" si="84"/>
        <v>0</v>
      </c>
      <c r="J109" s="41">
        <f t="shared" si="84"/>
        <v>0</v>
      </c>
      <c r="K109" s="41">
        <f t="shared" si="84"/>
        <v>133.84</v>
      </c>
      <c r="L109" s="41">
        <f t="shared" si="84"/>
        <v>133.84</v>
      </c>
      <c r="M109" s="41">
        <f t="shared" si="84"/>
        <v>207</v>
      </c>
      <c r="N109" s="41">
        <f t="shared" si="84"/>
        <v>0</v>
      </c>
      <c r="O109" s="41">
        <f t="shared" si="84"/>
        <v>180</v>
      </c>
      <c r="P109" s="41"/>
      <c r="Q109" s="41">
        <f t="shared" ref="Q109" si="85">Q111+Q112+Q113+Q114</f>
        <v>160</v>
      </c>
      <c r="R109" s="41"/>
      <c r="S109" s="41">
        <f t="shared" ref="S109" si="86">S111+S112+S113+S114</f>
        <v>160</v>
      </c>
      <c r="T109" s="41"/>
      <c r="U109" s="11"/>
      <c r="V109" s="11"/>
      <c r="W109" s="11"/>
      <c r="X109" s="11"/>
      <c r="Y109" s="11"/>
      <c r="Z109" s="11"/>
      <c r="AA109" s="12"/>
      <c r="AB109" s="7"/>
      <c r="AC109" s="8"/>
      <c r="AD109" s="9"/>
      <c r="AE109" s="10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2"/>
      <c r="AR109" s="7"/>
      <c r="AS109" s="8"/>
      <c r="AT109" s="9"/>
      <c r="AU109" s="10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2"/>
      <c r="BH109" s="7"/>
      <c r="BI109" s="8"/>
      <c r="BJ109" s="9"/>
      <c r="BK109" s="10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2"/>
      <c r="BX109" s="7"/>
      <c r="BY109" s="8"/>
      <c r="BZ109" s="9"/>
      <c r="CA109" s="10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2"/>
      <c r="CN109" s="7"/>
      <c r="CO109" s="8"/>
      <c r="CP109" s="9"/>
      <c r="CQ109" s="10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2"/>
      <c r="DD109" s="7"/>
      <c r="DE109" s="8"/>
      <c r="DF109" s="9"/>
      <c r="DG109" s="10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2"/>
      <c r="DT109" s="7"/>
      <c r="DU109" s="8"/>
      <c r="DV109" s="9"/>
      <c r="DW109" s="10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2"/>
      <c r="EJ109" s="7"/>
      <c r="EK109" s="8"/>
      <c r="EL109" s="9"/>
      <c r="EM109" s="10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2"/>
      <c r="EZ109" s="7"/>
      <c r="FA109" s="8"/>
      <c r="FB109" s="9"/>
      <c r="FC109" s="10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2"/>
      <c r="FP109" s="7"/>
      <c r="FQ109" s="8"/>
      <c r="FR109" s="9"/>
      <c r="FS109" s="10"/>
      <c r="FT109" s="11"/>
      <c r="FU109" s="11"/>
      <c r="FV109" s="11"/>
      <c r="FW109" s="11"/>
      <c r="FX109" s="11"/>
      <c r="FY109" s="11"/>
      <c r="FZ109" s="11"/>
      <c r="GA109" s="11"/>
      <c r="GB109" s="11"/>
      <c r="GC109" s="11"/>
      <c r="GD109" s="11"/>
      <c r="GE109" s="12"/>
      <c r="GF109" s="7"/>
      <c r="GG109" s="8"/>
      <c r="GH109" s="9"/>
      <c r="GI109" s="10"/>
      <c r="GJ109" s="11"/>
      <c r="GK109" s="11"/>
      <c r="GL109" s="11"/>
      <c r="GM109" s="11"/>
      <c r="GN109" s="11"/>
      <c r="GO109" s="11"/>
      <c r="GP109" s="11"/>
      <c r="GQ109" s="11"/>
      <c r="GR109" s="11"/>
      <c r="GS109" s="11"/>
      <c r="GT109" s="11"/>
      <c r="GU109" s="12"/>
      <c r="GV109" s="7"/>
      <c r="GW109" s="8"/>
      <c r="GX109" s="9"/>
      <c r="GY109" s="10"/>
      <c r="GZ109" s="11"/>
      <c r="HA109" s="11"/>
      <c r="HB109" s="11"/>
      <c r="HC109" s="11"/>
      <c r="HD109" s="11"/>
      <c r="HE109" s="11"/>
      <c r="HF109" s="11"/>
      <c r="HG109" s="11"/>
      <c r="HH109" s="11"/>
      <c r="HI109" s="11"/>
      <c r="HJ109" s="11"/>
      <c r="HK109" s="12"/>
      <c r="HL109" s="7"/>
      <c r="HM109" s="8"/>
      <c r="HN109" s="9"/>
      <c r="HO109" s="10"/>
      <c r="HP109" s="11"/>
      <c r="HQ109" s="11"/>
      <c r="HR109" s="11"/>
      <c r="HS109" s="11"/>
      <c r="HT109" s="11"/>
      <c r="HU109" s="11"/>
      <c r="HV109" s="11"/>
      <c r="HW109" s="11"/>
      <c r="HX109" s="11"/>
      <c r="HY109" s="11"/>
      <c r="HZ109" s="11"/>
      <c r="IA109" s="12"/>
      <c r="IB109" s="7"/>
      <c r="IC109" s="8"/>
      <c r="ID109" s="9"/>
      <c r="IE109" s="10"/>
      <c r="IF109" s="11"/>
      <c r="IG109" s="11"/>
      <c r="IH109" s="11"/>
      <c r="II109" s="11"/>
      <c r="IJ109" s="11"/>
      <c r="IK109" s="11"/>
      <c r="IL109" s="11"/>
      <c r="IM109" s="11"/>
      <c r="IN109" s="11"/>
      <c r="IO109" s="11"/>
      <c r="IP109" s="11"/>
      <c r="IQ109" s="12"/>
    </row>
    <row r="110" spans="1:251" s="2" customFormat="1" ht="18.75" customHeight="1" x14ac:dyDescent="0.25">
      <c r="A110" s="27"/>
      <c r="B110" s="101"/>
      <c r="C110" s="101"/>
      <c r="D110" s="17" t="s">
        <v>5</v>
      </c>
      <c r="E110" s="41"/>
      <c r="F110" s="41"/>
      <c r="G110" s="42"/>
      <c r="H110" s="44"/>
      <c r="I110" s="42"/>
      <c r="J110" s="42"/>
      <c r="K110" s="42"/>
      <c r="L110" s="45"/>
      <c r="M110" s="45"/>
      <c r="N110" s="45"/>
      <c r="O110" s="45"/>
      <c r="P110" s="45"/>
      <c r="Q110" s="45"/>
      <c r="R110" s="45"/>
      <c r="S110" s="45"/>
      <c r="T110" s="45"/>
      <c r="U110" s="11"/>
      <c r="V110" s="11"/>
      <c r="W110" s="11"/>
      <c r="X110" s="11"/>
      <c r="Y110" s="11"/>
      <c r="Z110" s="11"/>
      <c r="AA110" s="12"/>
      <c r="AB110" s="7"/>
      <c r="AC110" s="8"/>
      <c r="AD110" s="9"/>
      <c r="AE110" s="10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2"/>
      <c r="AR110" s="7"/>
      <c r="AS110" s="8"/>
      <c r="AT110" s="9"/>
      <c r="AU110" s="10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2"/>
      <c r="BH110" s="7"/>
      <c r="BI110" s="8"/>
      <c r="BJ110" s="9"/>
      <c r="BK110" s="10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2"/>
      <c r="BX110" s="7"/>
      <c r="BY110" s="8"/>
      <c r="BZ110" s="9"/>
      <c r="CA110" s="10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2"/>
      <c r="CN110" s="7"/>
      <c r="CO110" s="8"/>
      <c r="CP110" s="9"/>
      <c r="CQ110" s="10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2"/>
      <c r="DD110" s="7"/>
      <c r="DE110" s="8"/>
      <c r="DF110" s="9"/>
      <c r="DG110" s="10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2"/>
      <c r="DT110" s="7"/>
      <c r="DU110" s="8"/>
      <c r="DV110" s="9"/>
      <c r="DW110" s="10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2"/>
      <c r="EJ110" s="7"/>
      <c r="EK110" s="8"/>
      <c r="EL110" s="9"/>
      <c r="EM110" s="10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2"/>
      <c r="EZ110" s="7"/>
      <c r="FA110" s="8"/>
      <c r="FB110" s="9"/>
      <c r="FC110" s="10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  <c r="FN110" s="11"/>
      <c r="FO110" s="12"/>
      <c r="FP110" s="7"/>
      <c r="FQ110" s="8"/>
      <c r="FR110" s="9"/>
      <c r="FS110" s="10"/>
      <c r="FT110" s="11"/>
      <c r="FU110" s="11"/>
      <c r="FV110" s="11"/>
      <c r="FW110" s="11"/>
      <c r="FX110" s="11"/>
      <c r="FY110" s="11"/>
      <c r="FZ110" s="11"/>
      <c r="GA110" s="11"/>
      <c r="GB110" s="11"/>
      <c r="GC110" s="11"/>
      <c r="GD110" s="11"/>
      <c r="GE110" s="12"/>
      <c r="GF110" s="7"/>
      <c r="GG110" s="8"/>
      <c r="GH110" s="9"/>
      <c r="GI110" s="10"/>
      <c r="GJ110" s="11"/>
      <c r="GK110" s="11"/>
      <c r="GL110" s="11"/>
      <c r="GM110" s="11"/>
      <c r="GN110" s="11"/>
      <c r="GO110" s="11"/>
      <c r="GP110" s="11"/>
      <c r="GQ110" s="11"/>
      <c r="GR110" s="11"/>
      <c r="GS110" s="11"/>
      <c r="GT110" s="11"/>
      <c r="GU110" s="12"/>
      <c r="GV110" s="7"/>
      <c r="GW110" s="8"/>
      <c r="GX110" s="9"/>
      <c r="GY110" s="10"/>
      <c r="GZ110" s="11"/>
      <c r="HA110" s="11"/>
      <c r="HB110" s="11"/>
      <c r="HC110" s="11"/>
      <c r="HD110" s="11"/>
      <c r="HE110" s="11"/>
      <c r="HF110" s="11"/>
      <c r="HG110" s="11"/>
      <c r="HH110" s="11"/>
      <c r="HI110" s="11"/>
      <c r="HJ110" s="11"/>
      <c r="HK110" s="12"/>
      <c r="HL110" s="7"/>
      <c r="HM110" s="8"/>
      <c r="HN110" s="9"/>
      <c r="HO110" s="10"/>
      <c r="HP110" s="11"/>
      <c r="HQ110" s="11"/>
      <c r="HR110" s="11"/>
      <c r="HS110" s="11"/>
      <c r="HT110" s="11"/>
      <c r="HU110" s="11"/>
      <c r="HV110" s="11"/>
      <c r="HW110" s="11"/>
      <c r="HX110" s="11"/>
      <c r="HY110" s="11"/>
      <c r="HZ110" s="11"/>
      <c r="IA110" s="12"/>
      <c r="IB110" s="7"/>
      <c r="IC110" s="8"/>
      <c r="ID110" s="9"/>
      <c r="IE110" s="10"/>
      <c r="IF110" s="11"/>
      <c r="IG110" s="11"/>
      <c r="IH110" s="11"/>
      <c r="II110" s="11"/>
      <c r="IJ110" s="11"/>
      <c r="IK110" s="11"/>
      <c r="IL110" s="11"/>
      <c r="IM110" s="11"/>
      <c r="IN110" s="11"/>
      <c r="IO110" s="11"/>
      <c r="IP110" s="11"/>
      <c r="IQ110" s="12"/>
    </row>
    <row r="111" spans="1:251" s="2" customFormat="1" ht="27.75" customHeight="1" x14ac:dyDescent="0.25">
      <c r="A111" s="27"/>
      <c r="B111" s="101"/>
      <c r="C111" s="101"/>
      <c r="D111" s="18" t="s">
        <v>18</v>
      </c>
      <c r="E111" s="41">
        <f t="shared" ref="E111:E113" si="87">K111+M111+O111+Q111+S111</f>
        <v>0</v>
      </c>
      <c r="F111" s="41">
        <f t="shared" ref="F111:F113" si="88">L111+N111+P111+R111+T111</f>
        <v>0</v>
      </c>
      <c r="G111" s="42">
        <v>0</v>
      </c>
      <c r="H111" s="44">
        <v>0</v>
      </c>
      <c r="I111" s="42">
        <v>0</v>
      </c>
      <c r="J111" s="42">
        <v>0</v>
      </c>
      <c r="K111" s="42">
        <v>0</v>
      </c>
      <c r="L111" s="45">
        <v>0</v>
      </c>
      <c r="M111" s="45">
        <v>0</v>
      </c>
      <c r="N111" s="45"/>
      <c r="O111" s="45">
        <v>0</v>
      </c>
      <c r="P111" s="45"/>
      <c r="Q111" s="45">
        <v>0</v>
      </c>
      <c r="R111" s="45"/>
      <c r="S111" s="45">
        <v>0</v>
      </c>
      <c r="T111" s="45"/>
      <c r="U111" s="11"/>
      <c r="V111" s="11"/>
      <c r="W111" s="11"/>
      <c r="X111" s="11"/>
      <c r="Y111" s="11"/>
      <c r="Z111" s="11"/>
      <c r="AA111" s="12"/>
      <c r="AB111" s="7"/>
      <c r="AC111" s="8"/>
      <c r="AD111" s="9"/>
      <c r="AE111" s="10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2"/>
      <c r="AR111" s="7"/>
      <c r="AS111" s="8"/>
      <c r="AT111" s="9"/>
      <c r="AU111" s="10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2"/>
      <c r="BH111" s="7"/>
      <c r="BI111" s="8"/>
      <c r="BJ111" s="9"/>
      <c r="BK111" s="10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2"/>
      <c r="BX111" s="7"/>
      <c r="BY111" s="8"/>
      <c r="BZ111" s="9"/>
      <c r="CA111" s="10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2"/>
      <c r="CN111" s="7"/>
      <c r="CO111" s="8"/>
      <c r="CP111" s="9"/>
      <c r="CQ111" s="10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2"/>
      <c r="DD111" s="7"/>
      <c r="DE111" s="8"/>
      <c r="DF111" s="9"/>
      <c r="DG111" s="10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2"/>
      <c r="DT111" s="7"/>
      <c r="DU111" s="8"/>
      <c r="DV111" s="9"/>
      <c r="DW111" s="10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2"/>
      <c r="EJ111" s="7"/>
      <c r="EK111" s="8"/>
      <c r="EL111" s="9"/>
      <c r="EM111" s="10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2"/>
      <c r="EZ111" s="7"/>
      <c r="FA111" s="8"/>
      <c r="FB111" s="9"/>
      <c r="FC111" s="10"/>
      <c r="FD111" s="11"/>
      <c r="FE111" s="11"/>
      <c r="FF111" s="11"/>
      <c r="FG111" s="11"/>
      <c r="FH111" s="11"/>
      <c r="FI111" s="11"/>
      <c r="FJ111" s="11"/>
      <c r="FK111" s="11"/>
      <c r="FL111" s="11"/>
      <c r="FM111" s="11"/>
      <c r="FN111" s="11"/>
      <c r="FO111" s="12"/>
      <c r="FP111" s="7"/>
      <c r="FQ111" s="8"/>
      <c r="FR111" s="9"/>
      <c r="FS111" s="10"/>
      <c r="FT111" s="11"/>
      <c r="FU111" s="11"/>
      <c r="FV111" s="11"/>
      <c r="FW111" s="11"/>
      <c r="FX111" s="11"/>
      <c r="FY111" s="11"/>
      <c r="FZ111" s="11"/>
      <c r="GA111" s="11"/>
      <c r="GB111" s="11"/>
      <c r="GC111" s="11"/>
      <c r="GD111" s="11"/>
      <c r="GE111" s="12"/>
      <c r="GF111" s="7"/>
      <c r="GG111" s="8"/>
      <c r="GH111" s="9"/>
      <c r="GI111" s="10"/>
      <c r="GJ111" s="11"/>
      <c r="GK111" s="11"/>
      <c r="GL111" s="11"/>
      <c r="GM111" s="11"/>
      <c r="GN111" s="11"/>
      <c r="GO111" s="11"/>
      <c r="GP111" s="11"/>
      <c r="GQ111" s="11"/>
      <c r="GR111" s="11"/>
      <c r="GS111" s="11"/>
      <c r="GT111" s="11"/>
      <c r="GU111" s="12"/>
      <c r="GV111" s="7"/>
      <c r="GW111" s="8"/>
      <c r="GX111" s="9"/>
      <c r="GY111" s="10"/>
      <c r="GZ111" s="11"/>
      <c r="HA111" s="11"/>
      <c r="HB111" s="11"/>
      <c r="HC111" s="11"/>
      <c r="HD111" s="11"/>
      <c r="HE111" s="11"/>
      <c r="HF111" s="11"/>
      <c r="HG111" s="11"/>
      <c r="HH111" s="11"/>
      <c r="HI111" s="11"/>
      <c r="HJ111" s="11"/>
      <c r="HK111" s="12"/>
      <c r="HL111" s="7"/>
      <c r="HM111" s="8"/>
      <c r="HN111" s="9"/>
      <c r="HO111" s="10"/>
      <c r="HP111" s="11"/>
      <c r="HQ111" s="11"/>
      <c r="HR111" s="11"/>
      <c r="HS111" s="11"/>
      <c r="HT111" s="11"/>
      <c r="HU111" s="11"/>
      <c r="HV111" s="11"/>
      <c r="HW111" s="11"/>
      <c r="HX111" s="11"/>
      <c r="HY111" s="11"/>
      <c r="HZ111" s="11"/>
      <c r="IA111" s="12"/>
      <c r="IB111" s="7"/>
      <c r="IC111" s="8"/>
      <c r="ID111" s="9"/>
      <c r="IE111" s="10"/>
      <c r="IF111" s="11"/>
      <c r="IG111" s="11"/>
      <c r="IH111" s="11"/>
      <c r="II111" s="11"/>
      <c r="IJ111" s="11"/>
      <c r="IK111" s="11"/>
      <c r="IL111" s="11"/>
      <c r="IM111" s="11"/>
      <c r="IN111" s="11"/>
      <c r="IO111" s="11"/>
      <c r="IP111" s="11"/>
      <c r="IQ111" s="12"/>
    </row>
    <row r="112" spans="1:251" s="2" customFormat="1" ht="30.75" customHeight="1" x14ac:dyDescent="0.25">
      <c r="A112" s="27"/>
      <c r="B112" s="101"/>
      <c r="C112" s="101"/>
      <c r="D112" s="19" t="s">
        <v>11</v>
      </c>
      <c r="E112" s="41">
        <f t="shared" si="87"/>
        <v>0</v>
      </c>
      <c r="F112" s="41">
        <f t="shared" si="88"/>
        <v>0</v>
      </c>
      <c r="G112" s="42">
        <v>0</v>
      </c>
      <c r="H112" s="44">
        <v>0</v>
      </c>
      <c r="I112" s="42">
        <v>0</v>
      </c>
      <c r="J112" s="42">
        <v>0</v>
      </c>
      <c r="K112" s="42">
        <v>0</v>
      </c>
      <c r="L112" s="45">
        <v>0</v>
      </c>
      <c r="M112" s="45">
        <v>0</v>
      </c>
      <c r="N112" s="45"/>
      <c r="O112" s="45">
        <v>0</v>
      </c>
      <c r="P112" s="45"/>
      <c r="Q112" s="45">
        <v>0</v>
      </c>
      <c r="R112" s="45"/>
      <c r="S112" s="45">
        <v>0</v>
      </c>
      <c r="T112" s="45"/>
      <c r="U112" s="11"/>
      <c r="V112" s="11"/>
      <c r="W112" s="11"/>
      <c r="X112" s="11"/>
      <c r="Y112" s="11"/>
      <c r="Z112" s="11"/>
      <c r="AA112" s="12"/>
      <c r="AB112" s="7"/>
      <c r="AC112" s="8"/>
      <c r="AD112" s="9"/>
      <c r="AE112" s="10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2"/>
      <c r="AR112" s="7"/>
      <c r="AS112" s="8"/>
      <c r="AT112" s="9"/>
      <c r="AU112" s="10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2"/>
      <c r="BH112" s="7"/>
      <c r="BI112" s="8"/>
      <c r="BJ112" s="9"/>
      <c r="BK112" s="10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2"/>
      <c r="BX112" s="7"/>
      <c r="BY112" s="8"/>
      <c r="BZ112" s="9"/>
      <c r="CA112" s="10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2"/>
      <c r="CN112" s="7"/>
      <c r="CO112" s="8"/>
      <c r="CP112" s="9"/>
      <c r="CQ112" s="10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2"/>
      <c r="DD112" s="7"/>
      <c r="DE112" s="8"/>
      <c r="DF112" s="9"/>
      <c r="DG112" s="10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2"/>
      <c r="DT112" s="7"/>
      <c r="DU112" s="8"/>
      <c r="DV112" s="9"/>
      <c r="DW112" s="10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2"/>
      <c r="EJ112" s="7"/>
      <c r="EK112" s="8"/>
      <c r="EL112" s="9"/>
      <c r="EM112" s="10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2"/>
      <c r="EZ112" s="7"/>
      <c r="FA112" s="8"/>
      <c r="FB112" s="9"/>
      <c r="FC112" s="10"/>
      <c r="FD112" s="11"/>
      <c r="FE112" s="11"/>
      <c r="FF112" s="11"/>
      <c r="FG112" s="11"/>
      <c r="FH112" s="11"/>
      <c r="FI112" s="11"/>
      <c r="FJ112" s="11"/>
      <c r="FK112" s="11"/>
      <c r="FL112" s="11"/>
      <c r="FM112" s="11"/>
      <c r="FN112" s="11"/>
      <c r="FO112" s="12"/>
      <c r="FP112" s="7"/>
      <c r="FQ112" s="8"/>
      <c r="FR112" s="9"/>
      <c r="FS112" s="10"/>
      <c r="FT112" s="11"/>
      <c r="FU112" s="11"/>
      <c r="FV112" s="11"/>
      <c r="FW112" s="11"/>
      <c r="FX112" s="11"/>
      <c r="FY112" s="11"/>
      <c r="FZ112" s="11"/>
      <c r="GA112" s="11"/>
      <c r="GB112" s="11"/>
      <c r="GC112" s="11"/>
      <c r="GD112" s="11"/>
      <c r="GE112" s="12"/>
      <c r="GF112" s="7"/>
      <c r="GG112" s="8"/>
      <c r="GH112" s="9"/>
      <c r="GI112" s="10"/>
      <c r="GJ112" s="11"/>
      <c r="GK112" s="11"/>
      <c r="GL112" s="11"/>
      <c r="GM112" s="11"/>
      <c r="GN112" s="11"/>
      <c r="GO112" s="11"/>
      <c r="GP112" s="11"/>
      <c r="GQ112" s="11"/>
      <c r="GR112" s="11"/>
      <c r="GS112" s="11"/>
      <c r="GT112" s="11"/>
      <c r="GU112" s="12"/>
      <c r="GV112" s="7"/>
      <c r="GW112" s="8"/>
      <c r="GX112" s="9"/>
      <c r="GY112" s="10"/>
      <c r="GZ112" s="11"/>
      <c r="HA112" s="11"/>
      <c r="HB112" s="11"/>
      <c r="HC112" s="11"/>
      <c r="HD112" s="11"/>
      <c r="HE112" s="11"/>
      <c r="HF112" s="11"/>
      <c r="HG112" s="11"/>
      <c r="HH112" s="11"/>
      <c r="HI112" s="11"/>
      <c r="HJ112" s="11"/>
      <c r="HK112" s="12"/>
      <c r="HL112" s="7"/>
      <c r="HM112" s="8"/>
      <c r="HN112" s="9"/>
      <c r="HO112" s="10"/>
      <c r="HP112" s="11"/>
      <c r="HQ112" s="11"/>
      <c r="HR112" s="11"/>
      <c r="HS112" s="11"/>
      <c r="HT112" s="11"/>
      <c r="HU112" s="11"/>
      <c r="HV112" s="11"/>
      <c r="HW112" s="11"/>
      <c r="HX112" s="11"/>
      <c r="HY112" s="11"/>
      <c r="HZ112" s="11"/>
      <c r="IA112" s="12"/>
      <c r="IB112" s="7"/>
      <c r="IC112" s="8"/>
      <c r="ID112" s="9"/>
      <c r="IE112" s="10"/>
      <c r="IF112" s="11"/>
      <c r="IG112" s="11"/>
      <c r="IH112" s="11"/>
      <c r="II112" s="11"/>
      <c r="IJ112" s="11"/>
      <c r="IK112" s="11"/>
      <c r="IL112" s="11"/>
      <c r="IM112" s="11"/>
      <c r="IN112" s="11"/>
      <c r="IO112" s="11"/>
      <c r="IP112" s="11"/>
      <c r="IQ112" s="12"/>
    </row>
    <row r="113" spans="1:251" s="2" customFormat="1" ht="29.25" customHeight="1" x14ac:dyDescent="0.25">
      <c r="A113" s="27"/>
      <c r="B113" s="101"/>
      <c r="C113" s="101"/>
      <c r="D113" s="20" t="s">
        <v>12</v>
      </c>
      <c r="E113" s="41">
        <f t="shared" si="87"/>
        <v>840.84</v>
      </c>
      <c r="F113" s="41">
        <f t="shared" si="88"/>
        <v>133.84</v>
      </c>
      <c r="G113" s="42">
        <v>0</v>
      </c>
      <c r="H113" s="44">
        <v>0</v>
      </c>
      <c r="I113" s="42">
        <v>0</v>
      </c>
      <c r="J113" s="42">
        <v>0</v>
      </c>
      <c r="K113" s="42">
        <v>133.84</v>
      </c>
      <c r="L113" s="42">
        <v>133.84</v>
      </c>
      <c r="M113" s="45">
        <v>207</v>
      </c>
      <c r="N113" s="45"/>
      <c r="O113" s="45">
        <v>180</v>
      </c>
      <c r="P113" s="45"/>
      <c r="Q113" s="45">
        <v>160</v>
      </c>
      <c r="R113" s="45"/>
      <c r="S113" s="45">
        <v>160</v>
      </c>
      <c r="T113" s="45"/>
      <c r="U113" s="11"/>
      <c r="V113" s="11"/>
      <c r="W113" s="11"/>
      <c r="X113" s="11"/>
      <c r="Y113" s="11"/>
      <c r="Z113" s="11"/>
      <c r="AA113" s="12"/>
      <c r="AB113" s="7"/>
      <c r="AC113" s="8"/>
      <c r="AD113" s="9"/>
      <c r="AE113" s="10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2"/>
      <c r="AR113" s="7"/>
      <c r="AS113" s="8"/>
      <c r="AT113" s="9"/>
      <c r="AU113" s="10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2"/>
      <c r="BH113" s="7"/>
      <c r="BI113" s="8"/>
      <c r="BJ113" s="9"/>
      <c r="BK113" s="10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2"/>
      <c r="BX113" s="7"/>
      <c r="BY113" s="8"/>
      <c r="BZ113" s="9"/>
      <c r="CA113" s="10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2"/>
      <c r="CN113" s="7"/>
      <c r="CO113" s="8"/>
      <c r="CP113" s="9"/>
      <c r="CQ113" s="10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2"/>
      <c r="DD113" s="7"/>
      <c r="DE113" s="8"/>
      <c r="DF113" s="9"/>
      <c r="DG113" s="10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2"/>
      <c r="DT113" s="7"/>
      <c r="DU113" s="8"/>
      <c r="DV113" s="9"/>
      <c r="DW113" s="10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2"/>
      <c r="EJ113" s="7"/>
      <c r="EK113" s="8"/>
      <c r="EL113" s="9"/>
      <c r="EM113" s="10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2"/>
      <c r="EZ113" s="7"/>
      <c r="FA113" s="8"/>
      <c r="FB113" s="9"/>
      <c r="FC113" s="10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2"/>
      <c r="FP113" s="7"/>
      <c r="FQ113" s="8"/>
      <c r="FR113" s="9"/>
      <c r="FS113" s="10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2"/>
      <c r="GF113" s="7"/>
      <c r="GG113" s="8"/>
      <c r="GH113" s="9"/>
      <c r="GI113" s="10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2"/>
      <c r="GV113" s="7"/>
      <c r="GW113" s="8"/>
      <c r="GX113" s="9"/>
      <c r="GY113" s="10"/>
      <c r="GZ113" s="11"/>
      <c r="HA113" s="11"/>
      <c r="HB113" s="11"/>
      <c r="HC113" s="11"/>
      <c r="HD113" s="11"/>
      <c r="HE113" s="11"/>
      <c r="HF113" s="11"/>
      <c r="HG113" s="11"/>
      <c r="HH113" s="11"/>
      <c r="HI113" s="11"/>
      <c r="HJ113" s="11"/>
      <c r="HK113" s="12"/>
      <c r="HL113" s="7"/>
      <c r="HM113" s="8"/>
      <c r="HN113" s="9"/>
      <c r="HO113" s="10"/>
      <c r="HP113" s="11"/>
      <c r="HQ113" s="11"/>
      <c r="HR113" s="11"/>
      <c r="HS113" s="11"/>
      <c r="HT113" s="11"/>
      <c r="HU113" s="11"/>
      <c r="HV113" s="11"/>
      <c r="HW113" s="11"/>
      <c r="HX113" s="11"/>
      <c r="HY113" s="11"/>
      <c r="HZ113" s="11"/>
      <c r="IA113" s="12"/>
      <c r="IB113" s="7"/>
      <c r="IC113" s="8"/>
      <c r="ID113" s="9"/>
      <c r="IE113" s="10"/>
      <c r="IF113" s="11"/>
      <c r="IG113" s="11"/>
      <c r="IH113" s="11"/>
      <c r="II113" s="11"/>
      <c r="IJ113" s="11"/>
      <c r="IK113" s="11"/>
      <c r="IL113" s="11"/>
      <c r="IM113" s="11"/>
      <c r="IN113" s="11"/>
      <c r="IO113" s="11"/>
      <c r="IP113" s="11"/>
      <c r="IQ113" s="12"/>
    </row>
    <row r="114" spans="1:251" s="2" customFormat="1" ht="97.5" customHeight="1" x14ac:dyDescent="0.25">
      <c r="A114" s="28"/>
      <c r="B114" s="102"/>
      <c r="C114" s="102"/>
      <c r="D114" s="21" t="s">
        <v>13</v>
      </c>
      <c r="E114" s="41">
        <f>K114+M114+O114+Q114+S114</f>
        <v>0</v>
      </c>
      <c r="F114" s="41">
        <f>L114+N114+P114+R114+T114</f>
        <v>0</v>
      </c>
      <c r="G114" s="42">
        <v>0</v>
      </c>
      <c r="H114" s="44">
        <v>0</v>
      </c>
      <c r="I114" s="42">
        <v>0</v>
      </c>
      <c r="J114" s="42">
        <v>0</v>
      </c>
      <c r="K114" s="42">
        <v>0</v>
      </c>
      <c r="L114" s="45">
        <v>0</v>
      </c>
      <c r="M114" s="45">
        <v>0</v>
      </c>
      <c r="N114" s="45"/>
      <c r="O114" s="45">
        <v>0</v>
      </c>
      <c r="P114" s="45"/>
      <c r="Q114" s="45">
        <v>0</v>
      </c>
      <c r="R114" s="45"/>
      <c r="S114" s="45">
        <v>0</v>
      </c>
      <c r="T114" s="45"/>
      <c r="U114" s="11"/>
      <c r="V114" s="11"/>
      <c r="W114" s="11"/>
      <c r="X114" s="11"/>
      <c r="Y114" s="11"/>
      <c r="Z114" s="11"/>
      <c r="AA114" s="12"/>
      <c r="AB114" s="7"/>
      <c r="AC114" s="8"/>
      <c r="AD114" s="9"/>
      <c r="AE114" s="10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2"/>
      <c r="AR114" s="7"/>
      <c r="AS114" s="8"/>
      <c r="AT114" s="9"/>
      <c r="AU114" s="10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2"/>
      <c r="BH114" s="7"/>
      <c r="BI114" s="8"/>
      <c r="BJ114" s="9"/>
      <c r="BK114" s="10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2"/>
      <c r="BX114" s="7"/>
      <c r="BY114" s="8"/>
      <c r="BZ114" s="9"/>
      <c r="CA114" s="10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2"/>
      <c r="CN114" s="7"/>
      <c r="CO114" s="8"/>
      <c r="CP114" s="9"/>
      <c r="CQ114" s="10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2"/>
      <c r="DD114" s="7"/>
      <c r="DE114" s="8"/>
      <c r="DF114" s="9"/>
      <c r="DG114" s="10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2"/>
      <c r="DT114" s="7"/>
      <c r="DU114" s="8"/>
      <c r="DV114" s="9"/>
      <c r="DW114" s="10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2"/>
      <c r="EJ114" s="7"/>
      <c r="EK114" s="8"/>
      <c r="EL114" s="9"/>
      <c r="EM114" s="10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2"/>
      <c r="EZ114" s="7"/>
      <c r="FA114" s="8"/>
      <c r="FB114" s="9"/>
      <c r="FC114" s="10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  <c r="FN114" s="11"/>
      <c r="FO114" s="12"/>
      <c r="FP114" s="7"/>
      <c r="FQ114" s="8"/>
      <c r="FR114" s="9"/>
      <c r="FS114" s="10"/>
      <c r="FT114" s="11"/>
      <c r="FU114" s="11"/>
      <c r="FV114" s="11"/>
      <c r="FW114" s="11"/>
      <c r="FX114" s="11"/>
      <c r="FY114" s="11"/>
      <c r="FZ114" s="11"/>
      <c r="GA114" s="11"/>
      <c r="GB114" s="11"/>
      <c r="GC114" s="11"/>
      <c r="GD114" s="11"/>
      <c r="GE114" s="12"/>
      <c r="GF114" s="7"/>
      <c r="GG114" s="8"/>
      <c r="GH114" s="9"/>
      <c r="GI114" s="10"/>
      <c r="GJ114" s="11"/>
      <c r="GK114" s="11"/>
      <c r="GL114" s="11"/>
      <c r="GM114" s="11"/>
      <c r="GN114" s="11"/>
      <c r="GO114" s="11"/>
      <c r="GP114" s="11"/>
      <c r="GQ114" s="11"/>
      <c r="GR114" s="11"/>
      <c r="GS114" s="11"/>
      <c r="GT114" s="11"/>
      <c r="GU114" s="12"/>
      <c r="GV114" s="7"/>
      <c r="GW114" s="8"/>
      <c r="GX114" s="9"/>
      <c r="GY114" s="10"/>
      <c r="GZ114" s="11"/>
      <c r="HA114" s="11"/>
      <c r="HB114" s="11"/>
      <c r="HC114" s="11"/>
      <c r="HD114" s="11"/>
      <c r="HE114" s="11"/>
      <c r="HF114" s="11"/>
      <c r="HG114" s="11"/>
      <c r="HH114" s="11"/>
      <c r="HI114" s="11"/>
      <c r="HJ114" s="11"/>
      <c r="HK114" s="12"/>
      <c r="HL114" s="7"/>
      <c r="HM114" s="8"/>
      <c r="HN114" s="9"/>
      <c r="HO114" s="10"/>
      <c r="HP114" s="11"/>
      <c r="HQ114" s="11"/>
      <c r="HR114" s="11"/>
      <c r="HS114" s="11"/>
      <c r="HT114" s="11"/>
      <c r="HU114" s="11"/>
      <c r="HV114" s="11"/>
      <c r="HW114" s="11"/>
      <c r="HX114" s="11"/>
      <c r="HY114" s="11"/>
      <c r="HZ114" s="11"/>
      <c r="IA114" s="12"/>
      <c r="IB114" s="7"/>
      <c r="IC114" s="8"/>
      <c r="ID114" s="9"/>
      <c r="IE114" s="10"/>
      <c r="IF114" s="11"/>
      <c r="IG114" s="11"/>
      <c r="IH114" s="11"/>
      <c r="II114" s="11"/>
      <c r="IJ114" s="11"/>
      <c r="IK114" s="11"/>
      <c r="IL114" s="11"/>
      <c r="IM114" s="11"/>
      <c r="IN114" s="11"/>
      <c r="IO114" s="11"/>
      <c r="IP114" s="11"/>
      <c r="IQ114" s="12"/>
    </row>
    <row r="115" spans="1:251" ht="30" customHeight="1" x14ac:dyDescent="0.3">
      <c r="A115" s="25" t="s">
        <v>68</v>
      </c>
      <c r="B115" s="103" t="s">
        <v>69</v>
      </c>
      <c r="C115" s="103" t="s">
        <v>107</v>
      </c>
      <c r="D115" s="23" t="s">
        <v>8</v>
      </c>
      <c r="E115" s="41">
        <f>E117+E118+E119+E120</f>
        <v>226454.66438999999</v>
      </c>
      <c r="F115" s="41">
        <f>F117+F118+F119+F120</f>
        <v>50584.946940000002</v>
      </c>
      <c r="G115" s="46">
        <f t="shared" ref="G115:P115" si="89">G117+G118+G119+G120</f>
        <v>0</v>
      </c>
      <c r="H115" s="46">
        <f t="shared" si="89"/>
        <v>0</v>
      </c>
      <c r="I115" s="46">
        <f t="shared" si="89"/>
        <v>0</v>
      </c>
      <c r="J115" s="46">
        <f t="shared" si="89"/>
        <v>0</v>
      </c>
      <c r="K115" s="46">
        <f t="shared" si="89"/>
        <v>51029.50475</v>
      </c>
      <c r="L115" s="46">
        <f t="shared" si="89"/>
        <v>50584.946940000002</v>
      </c>
      <c r="M115" s="46">
        <f t="shared" si="89"/>
        <v>45511.515579999999</v>
      </c>
      <c r="N115" s="46">
        <f t="shared" si="89"/>
        <v>0</v>
      </c>
      <c r="O115" s="46">
        <f t="shared" si="89"/>
        <v>43304.548020000002</v>
      </c>
      <c r="P115" s="46">
        <f t="shared" si="89"/>
        <v>0</v>
      </c>
      <c r="Q115" s="46">
        <f t="shared" ref="Q115:T115" si="90">Q117+Q118+Q119+Q120</f>
        <v>43304.548020000002</v>
      </c>
      <c r="R115" s="46">
        <f t="shared" si="90"/>
        <v>0</v>
      </c>
      <c r="S115" s="46">
        <f t="shared" si="90"/>
        <v>43304.548020000002</v>
      </c>
      <c r="T115" s="46">
        <f t="shared" si="90"/>
        <v>0</v>
      </c>
    </row>
    <row r="116" spans="1:251" ht="22.5" customHeight="1" x14ac:dyDescent="0.3">
      <c r="A116" s="24"/>
      <c r="B116" s="101"/>
      <c r="C116" s="101"/>
      <c r="D116" s="17" t="s">
        <v>5</v>
      </c>
      <c r="E116" s="42"/>
      <c r="F116" s="42"/>
      <c r="G116" s="49"/>
      <c r="H116" s="44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</row>
    <row r="117" spans="1:251" ht="45" customHeight="1" x14ac:dyDescent="0.3">
      <c r="A117" s="24"/>
      <c r="B117" s="101"/>
      <c r="C117" s="101"/>
      <c r="D117" s="18" t="s">
        <v>10</v>
      </c>
      <c r="E117" s="42">
        <f t="shared" ref="E117:T117" si="91">E123+E129+E135+E141+E147</f>
        <v>0</v>
      </c>
      <c r="F117" s="42">
        <f t="shared" si="91"/>
        <v>0</v>
      </c>
      <c r="G117" s="42">
        <f t="shared" si="91"/>
        <v>0</v>
      </c>
      <c r="H117" s="42">
        <f t="shared" si="91"/>
        <v>0</v>
      </c>
      <c r="I117" s="42">
        <f t="shared" si="91"/>
        <v>0</v>
      </c>
      <c r="J117" s="42">
        <f t="shared" si="91"/>
        <v>0</v>
      </c>
      <c r="K117" s="42">
        <f t="shared" si="91"/>
        <v>0</v>
      </c>
      <c r="L117" s="42">
        <f t="shared" si="91"/>
        <v>0</v>
      </c>
      <c r="M117" s="42">
        <f t="shared" si="91"/>
        <v>0</v>
      </c>
      <c r="N117" s="42"/>
      <c r="O117" s="42">
        <f t="shared" si="91"/>
        <v>0</v>
      </c>
      <c r="P117" s="42">
        <f t="shared" si="91"/>
        <v>0</v>
      </c>
      <c r="Q117" s="42">
        <f t="shared" si="91"/>
        <v>0</v>
      </c>
      <c r="R117" s="42">
        <f t="shared" si="91"/>
        <v>0</v>
      </c>
      <c r="S117" s="42">
        <f t="shared" si="91"/>
        <v>0</v>
      </c>
      <c r="T117" s="42">
        <f t="shared" si="91"/>
        <v>0</v>
      </c>
    </row>
    <row r="118" spans="1:251" ht="27.75" customHeight="1" x14ac:dyDescent="0.3">
      <c r="A118" s="24"/>
      <c r="B118" s="101"/>
      <c r="C118" s="101"/>
      <c r="D118" s="19" t="s">
        <v>11</v>
      </c>
      <c r="E118" s="42">
        <f t="shared" ref="E118:T118" si="92">E124+E130+E136+E142+E148</f>
        <v>0</v>
      </c>
      <c r="F118" s="42">
        <f t="shared" si="92"/>
        <v>0</v>
      </c>
      <c r="G118" s="42">
        <f t="shared" si="92"/>
        <v>0</v>
      </c>
      <c r="H118" s="42">
        <f t="shared" si="92"/>
        <v>0</v>
      </c>
      <c r="I118" s="42">
        <f t="shared" si="92"/>
        <v>0</v>
      </c>
      <c r="J118" s="42">
        <f t="shared" si="92"/>
        <v>0</v>
      </c>
      <c r="K118" s="42">
        <f t="shared" si="92"/>
        <v>0</v>
      </c>
      <c r="L118" s="42">
        <f t="shared" si="92"/>
        <v>0</v>
      </c>
      <c r="M118" s="42">
        <f t="shared" si="92"/>
        <v>0</v>
      </c>
      <c r="N118" s="42"/>
      <c r="O118" s="42">
        <f t="shared" si="92"/>
        <v>0</v>
      </c>
      <c r="P118" s="42">
        <f t="shared" si="92"/>
        <v>0</v>
      </c>
      <c r="Q118" s="42">
        <f t="shared" si="92"/>
        <v>0</v>
      </c>
      <c r="R118" s="42">
        <f t="shared" si="92"/>
        <v>0</v>
      </c>
      <c r="S118" s="42">
        <f t="shared" si="92"/>
        <v>0</v>
      </c>
      <c r="T118" s="42">
        <f t="shared" si="92"/>
        <v>0</v>
      </c>
    </row>
    <row r="119" spans="1:251" ht="24.75" customHeight="1" x14ac:dyDescent="0.3">
      <c r="A119" s="24"/>
      <c r="B119" s="101"/>
      <c r="C119" s="101"/>
      <c r="D119" s="20" t="s">
        <v>12</v>
      </c>
      <c r="E119" s="42">
        <f t="shared" ref="E119:U119" si="93">E125+E131+E137+E143+E149</f>
        <v>226454.66438999999</v>
      </c>
      <c r="F119" s="42">
        <f t="shared" si="93"/>
        <v>50584.946940000002</v>
      </c>
      <c r="G119" s="42">
        <f t="shared" si="93"/>
        <v>0</v>
      </c>
      <c r="H119" s="42">
        <f t="shared" si="93"/>
        <v>0</v>
      </c>
      <c r="I119" s="42">
        <f t="shared" si="93"/>
        <v>0</v>
      </c>
      <c r="J119" s="42">
        <f t="shared" si="93"/>
        <v>0</v>
      </c>
      <c r="K119" s="42">
        <f t="shared" si="93"/>
        <v>51029.50475</v>
      </c>
      <c r="L119" s="42">
        <f t="shared" si="93"/>
        <v>50584.946940000002</v>
      </c>
      <c r="M119" s="42">
        <f t="shared" si="93"/>
        <v>45511.515579999999</v>
      </c>
      <c r="N119" s="42"/>
      <c r="O119" s="42">
        <f t="shared" si="93"/>
        <v>43304.548020000002</v>
      </c>
      <c r="P119" s="42">
        <f t="shared" si="93"/>
        <v>0</v>
      </c>
      <c r="Q119" s="42">
        <f t="shared" si="93"/>
        <v>43304.548020000002</v>
      </c>
      <c r="R119" s="42">
        <f t="shared" si="93"/>
        <v>0</v>
      </c>
      <c r="S119" s="42">
        <f t="shared" si="93"/>
        <v>43304.548020000002</v>
      </c>
      <c r="T119" s="42">
        <f t="shared" si="93"/>
        <v>0</v>
      </c>
      <c r="U119" s="41">
        <f t="shared" si="93"/>
        <v>0</v>
      </c>
    </row>
    <row r="120" spans="1:251" ht="48.75" customHeight="1" x14ac:dyDescent="0.3">
      <c r="A120" s="22"/>
      <c r="B120" s="102"/>
      <c r="C120" s="101"/>
      <c r="D120" s="21" t="s">
        <v>13</v>
      </c>
      <c r="E120" s="42">
        <f>E126+E132+E138+E144+E150</f>
        <v>0</v>
      </c>
      <c r="F120" s="42">
        <f>F126+F132+F138+F144+F150</f>
        <v>0</v>
      </c>
      <c r="G120" s="42">
        <f t="shared" ref="G120:T120" si="94">G126+G132+G138+G144+G150</f>
        <v>0</v>
      </c>
      <c r="H120" s="42">
        <f t="shared" si="94"/>
        <v>0</v>
      </c>
      <c r="I120" s="42">
        <f t="shared" si="94"/>
        <v>0</v>
      </c>
      <c r="J120" s="42">
        <f t="shared" si="94"/>
        <v>0</v>
      </c>
      <c r="K120" s="42">
        <f t="shared" si="94"/>
        <v>0</v>
      </c>
      <c r="L120" s="42">
        <f t="shared" si="94"/>
        <v>0</v>
      </c>
      <c r="M120" s="42">
        <f t="shared" si="94"/>
        <v>0</v>
      </c>
      <c r="N120" s="42"/>
      <c r="O120" s="42">
        <f t="shared" si="94"/>
        <v>0</v>
      </c>
      <c r="P120" s="42">
        <f t="shared" si="94"/>
        <v>0</v>
      </c>
      <c r="Q120" s="42">
        <f t="shared" si="94"/>
        <v>0</v>
      </c>
      <c r="R120" s="42">
        <f t="shared" si="94"/>
        <v>0</v>
      </c>
      <c r="S120" s="42">
        <f t="shared" si="94"/>
        <v>0</v>
      </c>
      <c r="T120" s="42">
        <f t="shared" si="94"/>
        <v>0</v>
      </c>
    </row>
    <row r="121" spans="1:251" ht="32.25" customHeight="1" x14ac:dyDescent="0.3">
      <c r="A121" s="24"/>
      <c r="B121" s="103" t="s">
        <v>24</v>
      </c>
      <c r="C121" s="101"/>
      <c r="D121" s="76" t="s">
        <v>8</v>
      </c>
      <c r="E121" s="75">
        <f>E123+E124+E125+E126</f>
        <v>181814.11927999998</v>
      </c>
      <c r="F121" s="75">
        <f>F123+F124+F125+F126</f>
        <v>37360.966950000002</v>
      </c>
      <c r="G121" s="75">
        <f t="shared" ref="G121:O121" si="95">G123+G124+G125+G126</f>
        <v>0</v>
      </c>
      <c r="H121" s="75">
        <f t="shared" si="95"/>
        <v>0</v>
      </c>
      <c r="I121" s="75">
        <f t="shared" si="95"/>
        <v>0</v>
      </c>
      <c r="J121" s="75">
        <f t="shared" si="95"/>
        <v>0</v>
      </c>
      <c r="K121" s="75">
        <f t="shared" si="95"/>
        <v>37360.966950000002</v>
      </c>
      <c r="L121" s="75">
        <f t="shared" si="95"/>
        <v>37360.966950000002</v>
      </c>
      <c r="M121" s="75">
        <f t="shared" si="95"/>
        <v>37091.074070000002</v>
      </c>
      <c r="N121" s="75">
        <f t="shared" si="95"/>
        <v>0</v>
      </c>
      <c r="O121" s="75">
        <f t="shared" si="95"/>
        <v>35787.359420000001</v>
      </c>
      <c r="P121" s="75"/>
      <c r="Q121" s="75">
        <f t="shared" ref="Q121" si="96">Q123+Q124+Q125+Q126</f>
        <v>35787.359420000001</v>
      </c>
      <c r="R121" s="75"/>
      <c r="S121" s="75">
        <f t="shared" ref="S121" si="97">S123+S124+S125+S126</f>
        <v>35787.359420000001</v>
      </c>
      <c r="T121" s="75"/>
    </row>
    <row r="122" spans="1:251" ht="26.25" customHeight="1" x14ac:dyDescent="0.3">
      <c r="A122" s="24"/>
      <c r="B122" s="101"/>
      <c r="C122" s="101"/>
      <c r="D122" s="17" t="s">
        <v>5</v>
      </c>
      <c r="E122" s="41"/>
      <c r="F122" s="41"/>
      <c r="G122" s="49"/>
      <c r="H122" s="44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</row>
    <row r="123" spans="1:251" ht="48" customHeight="1" x14ac:dyDescent="0.3">
      <c r="A123" s="24"/>
      <c r="B123" s="101"/>
      <c r="C123" s="101"/>
      <c r="D123" s="18" t="s">
        <v>10</v>
      </c>
      <c r="E123" s="41">
        <f t="shared" ref="E123:E125" si="98">K123+M123+O123+Q123+S123</f>
        <v>0</v>
      </c>
      <c r="F123" s="41">
        <f t="shared" ref="F123:F125" si="99">L123+N123+P123+R123+T123</f>
        <v>0</v>
      </c>
      <c r="G123" s="49">
        <v>0</v>
      </c>
      <c r="H123" s="44">
        <v>0</v>
      </c>
      <c r="I123" s="43">
        <v>0</v>
      </c>
      <c r="J123" s="49">
        <v>0</v>
      </c>
      <c r="K123" s="43">
        <v>0</v>
      </c>
      <c r="L123" s="49">
        <v>0</v>
      </c>
      <c r="M123" s="45">
        <v>0</v>
      </c>
      <c r="N123" s="49"/>
      <c r="O123" s="45">
        <v>0</v>
      </c>
      <c r="P123" s="49"/>
      <c r="Q123" s="45">
        <v>0</v>
      </c>
      <c r="R123" s="49"/>
      <c r="S123" s="45">
        <v>0</v>
      </c>
      <c r="T123" s="49"/>
    </row>
    <row r="124" spans="1:251" ht="30" customHeight="1" x14ac:dyDescent="0.3">
      <c r="A124" s="24"/>
      <c r="B124" s="101"/>
      <c r="C124" s="101"/>
      <c r="D124" s="19" t="s">
        <v>11</v>
      </c>
      <c r="E124" s="41">
        <f t="shared" si="98"/>
        <v>0</v>
      </c>
      <c r="F124" s="41">
        <f t="shared" si="99"/>
        <v>0</v>
      </c>
      <c r="G124" s="49">
        <v>0</v>
      </c>
      <c r="H124" s="44">
        <v>0</v>
      </c>
      <c r="I124" s="43">
        <v>0</v>
      </c>
      <c r="J124" s="49">
        <v>0</v>
      </c>
      <c r="K124" s="43">
        <v>0</v>
      </c>
      <c r="L124" s="49">
        <v>0</v>
      </c>
      <c r="M124" s="45">
        <v>0</v>
      </c>
      <c r="N124" s="49"/>
      <c r="O124" s="45">
        <v>0</v>
      </c>
      <c r="P124" s="49"/>
      <c r="Q124" s="45">
        <v>0</v>
      </c>
      <c r="R124" s="49"/>
      <c r="S124" s="45">
        <v>0</v>
      </c>
      <c r="T124" s="49"/>
    </row>
    <row r="125" spans="1:251" ht="27" customHeight="1" x14ac:dyDescent="0.3">
      <c r="A125" s="24"/>
      <c r="B125" s="101"/>
      <c r="C125" s="101"/>
      <c r="D125" s="20" t="s">
        <v>12</v>
      </c>
      <c r="E125" s="41">
        <f t="shared" si="98"/>
        <v>181814.11927999998</v>
      </c>
      <c r="F125" s="41">
        <f t="shared" si="99"/>
        <v>37360.966950000002</v>
      </c>
      <c r="G125" s="49">
        <v>0</v>
      </c>
      <c r="H125" s="49">
        <v>0</v>
      </c>
      <c r="I125" s="49">
        <v>0</v>
      </c>
      <c r="J125" s="49">
        <v>0</v>
      </c>
      <c r="K125" s="43">
        <v>37360.966950000002</v>
      </c>
      <c r="L125" s="43">
        <v>37360.966950000002</v>
      </c>
      <c r="M125" s="42">
        <v>37091.074070000002</v>
      </c>
      <c r="N125" s="43"/>
      <c r="O125" s="42">
        <v>35787.359420000001</v>
      </c>
      <c r="P125" s="49"/>
      <c r="Q125" s="42">
        <v>35787.359420000001</v>
      </c>
      <c r="R125" s="49"/>
      <c r="S125" s="42">
        <v>35787.359420000001</v>
      </c>
      <c r="T125" s="49"/>
    </row>
    <row r="126" spans="1:251" ht="48.75" customHeight="1" x14ac:dyDescent="0.3">
      <c r="A126" s="24"/>
      <c r="B126" s="102"/>
      <c r="C126" s="101"/>
      <c r="D126" s="21" t="s">
        <v>13</v>
      </c>
      <c r="E126" s="41">
        <f>K126+M126+O126+Q126+S126</f>
        <v>0</v>
      </c>
      <c r="F126" s="41">
        <f>L126+N126+P126+R126+T126</f>
        <v>0</v>
      </c>
      <c r="G126" s="49">
        <v>0</v>
      </c>
      <c r="H126" s="44">
        <v>0</v>
      </c>
      <c r="I126" s="43">
        <v>0</v>
      </c>
      <c r="J126" s="49">
        <v>0</v>
      </c>
      <c r="K126" s="43">
        <v>0</v>
      </c>
      <c r="L126" s="49">
        <v>0</v>
      </c>
      <c r="M126" s="45">
        <v>0</v>
      </c>
      <c r="N126" s="49"/>
      <c r="O126" s="45">
        <v>0</v>
      </c>
      <c r="P126" s="49"/>
      <c r="Q126" s="45">
        <v>0</v>
      </c>
      <c r="R126" s="49"/>
      <c r="S126" s="45">
        <v>0</v>
      </c>
      <c r="T126" s="49"/>
    </row>
    <row r="127" spans="1:251" ht="29.25" customHeight="1" x14ac:dyDescent="0.3">
      <c r="A127" s="24"/>
      <c r="B127" s="103" t="s">
        <v>25</v>
      </c>
      <c r="C127" s="101"/>
      <c r="D127" s="76" t="s">
        <v>8</v>
      </c>
      <c r="E127" s="75">
        <f>E129+E130+E131+E132</f>
        <v>7409.3864300000005</v>
      </c>
      <c r="F127" s="75">
        <f t="shared" ref="F127:T127" si="100">F129+F130+F131+F132</f>
        <v>4191.3118700000005</v>
      </c>
      <c r="G127" s="75">
        <f t="shared" si="100"/>
        <v>0</v>
      </c>
      <c r="H127" s="75">
        <f t="shared" si="100"/>
        <v>0</v>
      </c>
      <c r="I127" s="75">
        <f t="shared" si="100"/>
        <v>0</v>
      </c>
      <c r="J127" s="75">
        <f t="shared" si="100"/>
        <v>0</v>
      </c>
      <c r="K127" s="75">
        <f t="shared" si="100"/>
        <v>4191.3118700000005</v>
      </c>
      <c r="L127" s="75">
        <f t="shared" si="100"/>
        <v>4191.3118700000005</v>
      </c>
      <c r="M127" s="75">
        <f t="shared" si="100"/>
        <v>1018.55364</v>
      </c>
      <c r="N127" s="75">
        <f t="shared" si="100"/>
        <v>0</v>
      </c>
      <c r="O127" s="75">
        <f t="shared" si="100"/>
        <v>733.17363999999998</v>
      </c>
      <c r="P127" s="75">
        <f t="shared" si="100"/>
        <v>0</v>
      </c>
      <c r="Q127" s="75">
        <f t="shared" si="100"/>
        <v>733.17363999999998</v>
      </c>
      <c r="R127" s="75">
        <f t="shared" si="100"/>
        <v>0</v>
      </c>
      <c r="S127" s="75">
        <f t="shared" si="100"/>
        <v>733.17363999999998</v>
      </c>
      <c r="T127" s="75">
        <f t="shared" si="100"/>
        <v>0</v>
      </c>
    </row>
    <row r="128" spans="1:251" ht="30.75" customHeight="1" x14ac:dyDescent="0.3">
      <c r="A128" s="24"/>
      <c r="B128" s="101"/>
      <c r="C128" s="101"/>
      <c r="D128" s="17" t="s">
        <v>5</v>
      </c>
      <c r="E128" s="41"/>
      <c r="F128" s="41"/>
      <c r="G128" s="49"/>
      <c r="H128" s="44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</row>
    <row r="129" spans="1:20" ht="45" customHeight="1" x14ac:dyDescent="0.3">
      <c r="A129" s="24"/>
      <c r="B129" s="101"/>
      <c r="C129" s="101"/>
      <c r="D129" s="18" t="s">
        <v>10</v>
      </c>
      <c r="E129" s="41">
        <f t="shared" ref="E129:E131" si="101">K129+M129+O129+Q129+S129</f>
        <v>0</v>
      </c>
      <c r="F129" s="41">
        <f t="shared" ref="F129:F131" si="102">L129+N129+P129+R129+T129</f>
        <v>0</v>
      </c>
      <c r="G129" s="49">
        <v>0</v>
      </c>
      <c r="H129" s="44">
        <v>0</v>
      </c>
      <c r="I129" s="43">
        <v>0</v>
      </c>
      <c r="J129" s="49">
        <v>0</v>
      </c>
      <c r="K129" s="43">
        <v>0</v>
      </c>
      <c r="L129" s="49">
        <v>0</v>
      </c>
      <c r="M129" s="45">
        <v>0</v>
      </c>
      <c r="N129" s="49"/>
      <c r="O129" s="45">
        <v>0</v>
      </c>
      <c r="P129" s="49"/>
      <c r="Q129" s="45">
        <v>0</v>
      </c>
      <c r="R129" s="49"/>
      <c r="S129" s="45">
        <v>0</v>
      </c>
      <c r="T129" s="49"/>
    </row>
    <row r="130" spans="1:20" ht="24" customHeight="1" x14ac:dyDescent="0.3">
      <c r="A130" s="24"/>
      <c r="B130" s="101"/>
      <c r="C130" s="101"/>
      <c r="D130" s="19" t="s">
        <v>11</v>
      </c>
      <c r="E130" s="41">
        <f t="shared" si="101"/>
        <v>0</v>
      </c>
      <c r="F130" s="41">
        <f t="shared" si="102"/>
        <v>0</v>
      </c>
      <c r="G130" s="49">
        <v>0</v>
      </c>
      <c r="H130" s="44">
        <v>0</v>
      </c>
      <c r="I130" s="43">
        <v>0</v>
      </c>
      <c r="J130" s="49">
        <v>0</v>
      </c>
      <c r="K130" s="43">
        <v>0</v>
      </c>
      <c r="L130" s="49">
        <v>0</v>
      </c>
      <c r="M130" s="45">
        <v>0</v>
      </c>
      <c r="N130" s="49"/>
      <c r="O130" s="45">
        <v>0</v>
      </c>
      <c r="P130" s="49"/>
      <c r="Q130" s="45">
        <v>0</v>
      </c>
      <c r="R130" s="49"/>
      <c r="S130" s="45">
        <v>0</v>
      </c>
      <c r="T130" s="49"/>
    </row>
    <row r="131" spans="1:20" ht="30.75" customHeight="1" x14ac:dyDescent="0.3">
      <c r="A131" s="24"/>
      <c r="B131" s="101"/>
      <c r="C131" s="101"/>
      <c r="D131" s="20" t="s">
        <v>12</v>
      </c>
      <c r="E131" s="41">
        <f t="shared" si="101"/>
        <v>7409.3864300000005</v>
      </c>
      <c r="F131" s="41">
        <f t="shared" si="102"/>
        <v>4191.3118700000005</v>
      </c>
      <c r="G131" s="49">
        <v>0</v>
      </c>
      <c r="H131" s="49">
        <v>0</v>
      </c>
      <c r="I131" s="49">
        <v>0</v>
      </c>
      <c r="J131" s="49">
        <v>0</v>
      </c>
      <c r="K131" s="43">
        <v>4191.3118700000005</v>
      </c>
      <c r="L131" s="43">
        <v>4191.3118700000005</v>
      </c>
      <c r="M131" s="42">
        <v>1018.55364</v>
      </c>
      <c r="N131" s="43"/>
      <c r="O131" s="42">
        <v>733.17363999999998</v>
      </c>
      <c r="P131" s="49"/>
      <c r="Q131" s="42">
        <v>733.17363999999998</v>
      </c>
      <c r="R131" s="49"/>
      <c r="S131" s="42">
        <v>733.17363999999998</v>
      </c>
      <c r="T131" s="49"/>
    </row>
    <row r="132" spans="1:20" ht="47.25" customHeight="1" x14ac:dyDescent="0.3">
      <c r="A132" s="24"/>
      <c r="B132" s="102"/>
      <c r="C132" s="101"/>
      <c r="D132" s="21" t="s">
        <v>13</v>
      </c>
      <c r="E132" s="41">
        <f>K132+M132+O132+Q132+S132</f>
        <v>0</v>
      </c>
      <c r="F132" s="41">
        <f>L132+N132+P132+R132+T132</f>
        <v>0</v>
      </c>
      <c r="G132" s="49">
        <v>0</v>
      </c>
      <c r="H132" s="44">
        <v>0</v>
      </c>
      <c r="I132" s="43">
        <v>0</v>
      </c>
      <c r="J132" s="49">
        <v>0</v>
      </c>
      <c r="K132" s="43">
        <v>0</v>
      </c>
      <c r="L132" s="49">
        <v>0</v>
      </c>
      <c r="M132" s="45">
        <v>0</v>
      </c>
      <c r="N132" s="49"/>
      <c r="O132" s="45">
        <v>0</v>
      </c>
      <c r="P132" s="49"/>
      <c r="Q132" s="45">
        <v>0</v>
      </c>
      <c r="R132" s="49"/>
      <c r="S132" s="45">
        <v>0</v>
      </c>
      <c r="T132" s="49"/>
    </row>
    <row r="133" spans="1:20" ht="27" customHeight="1" x14ac:dyDescent="0.3">
      <c r="A133" s="24"/>
      <c r="B133" s="103" t="s">
        <v>26</v>
      </c>
      <c r="C133" s="101"/>
      <c r="D133" s="76" t="s">
        <v>8</v>
      </c>
      <c r="E133" s="75">
        <f>E135+E136+E137+E138</f>
        <v>9806.3059099999991</v>
      </c>
      <c r="F133" s="75">
        <f>F135+F136+F137+F138</f>
        <v>2656.6529999999998</v>
      </c>
      <c r="G133" s="75">
        <f t="shared" ref="G133:O133" si="103">G135+G136+G137+G138</f>
        <v>0</v>
      </c>
      <c r="H133" s="75">
        <f t="shared" si="103"/>
        <v>0</v>
      </c>
      <c r="I133" s="75">
        <f t="shared" si="103"/>
        <v>0</v>
      </c>
      <c r="J133" s="75">
        <f t="shared" si="103"/>
        <v>0</v>
      </c>
      <c r="K133" s="75">
        <f t="shared" si="103"/>
        <v>2656.6529999999998</v>
      </c>
      <c r="L133" s="75">
        <f t="shared" si="103"/>
        <v>2656.6529999999998</v>
      </c>
      <c r="M133" s="75">
        <f t="shared" si="103"/>
        <v>2250.8179100000002</v>
      </c>
      <c r="N133" s="75">
        <f t="shared" si="103"/>
        <v>0</v>
      </c>
      <c r="O133" s="75">
        <f t="shared" si="103"/>
        <v>1632.9449999999999</v>
      </c>
      <c r="P133" s="75"/>
      <c r="Q133" s="75">
        <f t="shared" ref="Q133" si="104">Q135+Q136+Q137+Q138</f>
        <v>1632.9449999999999</v>
      </c>
      <c r="R133" s="75"/>
      <c r="S133" s="75">
        <f t="shared" ref="S133" si="105">S135+S136+S137+S138</f>
        <v>1632.9449999999999</v>
      </c>
      <c r="T133" s="75"/>
    </row>
    <row r="134" spans="1:20" ht="26.25" customHeight="1" x14ac:dyDescent="0.3">
      <c r="A134" s="24"/>
      <c r="B134" s="101"/>
      <c r="C134" s="101"/>
      <c r="D134" s="17" t="s">
        <v>5</v>
      </c>
      <c r="E134" s="41"/>
      <c r="F134" s="41"/>
      <c r="G134" s="49"/>
      <c r="H134" s="44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</row>
    <row r="135" spans="1:20" ht="42" customHeight="1" x14ac:dyDescent="0.3">
      <c r="A135" s="24"/>
      <c r="B135" s="101"/>
      <c r="C135" s="101"/>
      <c r="D135" s="18" t="s">
        <v>10</v>
      </c>
      <c r="E135" s="41">
        <f t="shared" ref="E135:E137" si="106">K135+M135+O135+Q135+S135</f>
        <v>0</v>
      </c>
      <c r="F135" s="41">
        <f t="shared" ref="F135:F137" si="107">L135+N135+P135+R135+T135</f>
        <v>0</v>
      </c>
      <c r="G135" s="49">
        <v>0</v>
      </c>
      <c r="H135" s="44">
        <v>0</v>
      </c>
      <c r="I135" s="43">
        <v>0</v>
      </c>
      <c r="J135" s="49">
        <v>0</v>
      </c>
      <c r="K135" s="43">
        <v>0</v>
      </c>
      <c r="L135" s="49">
        <v>0</v>
      </c>
      <c r="M135" s="45">
        <v>0</v>
      </c>
      <c r="N135" s="49"/>
      <c r="O135" s="45">
        <v>0</v>
      </c>
      <c r="P135" s="49"/>
      <c r="Q135" s="45">
        <v>0</v>
      </c>
      <c r="R135" s="49"/>
      <c r="S135" s="45">
        <v>0</v>
      </c>
      <c r="T135" s="49"/>
    </row>
    <row r="136" spans="1:20" ht="24.75" customHeight="1" x14ac:dyDescent="0.3">
      <c r="A136" s="24"/>
      <c r="B136" s="101"/>
      <c r="C136" s="101"/>
      <c r="D136" s="19" t="s">
        <v>11</v>
      </c>
      <c r="E136" s="41">
        <f t="shared" si="106"/>
        <v>0</v>
      </c>
      <c r="F136" s="41">
        <f t="shared" si="107"/>
        <v>0</v>
      </c>
      <c r="G136" s="49">
        <v>0</v>
      </c>
      <c r="H136" s="44">
        <v>0</v>
      </c>
      <c r="I136" s="43">
        <v>0</v>
      </c>
      <c r="J136" s="49">
        <v>0</v>
      </c>
      <c r="K136" s="43">
        <v>0</v>
      </c>
      <c r="L136" s="49">
        <v>0</v>
      </c>
      <c r="M136" s="45">
        <v>0</v>
      </c>
      <c r="N136" s="49"/>
      <c r="O136" s="45">
        <v>0</v>
      </c>
      <c r="P136" s="49"/>
      <c r="Q136" s="45">
        <v>0</v>
      </c>
      <c r="R136" s="49"/>
      <c r="S136" s="45">
        <v>0</v>
      </c>
      <c r="T136" s="49"/>
    </row>
    <row r="137" spans="1:20" ht="27" customHeight="1" x14ac:dyDescent="0.3">
      <c r="A137" s="24"/>
      <c r="B137" s="101"/>
      <c r="C137" s="101"/>
      <c r="D137" s="20" t="s">
        <v>12</v>
      </c>
      <c r="E137" s="41">
        <f t="shared" si="106"/>
        <v>9806.3059099999991</v>
      </c>
      <c r="F137" s="41">
        <f t="shared" si="107"/>
        <v>2656.6529999999998</v>
      </c>
      <c r="G137" s="49">
        <v>0</v>
      </c>
      <c r="H137" s="49">
        <v>0</v>
      </c>
      <c r="I137" s="49">
        <v>0</v>
      </c>
      <c r="J137" s="49">
        <v>0</v>
      </c>
      <c r="K137" s="43">
        <v>2656.6529999999998</v>
      </c>
      <c r="L137" s="43">
        <v>2656.6529999999998</v>
      </c>
      <c r="M137" s="42">
        <v>2250.8179100000002</v>
      </c>
      <c r="N137" s="43"/>
      <c r="O137" s="42">
        <v>1632.9449999999999</v>
      </c>
      <c r="P137" s="49"/>
      <c r="Q137" s="42">
        <v>1632.9449999999999</v>
      </c>
      <c r="R137" s="49"/>
      <c r="S137" s="42">
        <v>1632.9449999999999</v>
      </c>
      <c r="T137" s="49"/>
    </row>
    <row r="138" spans="1:20" ht="48.75" customHeight="1" x14ac:dyDescent="0.3">
      <c r="A138" s="24"/>
      <c r="B138" s="102"/>
      <c r="C138" s="101"/>
      <c r="D138" s="21" t="s">
        <v>13</v>
      </c>
      <c r="E138" s="41">
        <f>K138+M138+O138+Q138+S138</f>
        <v>0</v>
      </c>
      <c r="F138" s="41">
        <f>L138+N138+P138+R138+T138</f>
        <v>0</v>
      </c>
      <c r="G138" s="49">
        <v>0</v>
      </c>
      <c r="H138" s="44">
        <v>0</v>
      </c>
      <c r="I138" s="43">
        <v>0</v>
      </c>
      <c r="J138" s="49">
        <v>0</v>
      </c>
      <c r="K138" s="43">
        <v>0</v>
      </c>
      <c r="L138" s="49">
        <v>0</v>
      </c>
      <c r="M138" s="45">
        <v>0</v>
      </c>
      <c r="N138" s="49"/>
      <c r="O138" s="45">
        <v>0</v>
      </c>
      <c r="P138" s="49"/>
      <c r="Q138" s="45">
        <v>0</v>
      </c>
      <c r="R138" s="49"/>
      <c r="S138" s="45">
        <v>0</v>
      </c>
      <c r="T138" s="49"/>
    </row>
    <row r="139" spans="1:20" ht="33" customHeight="1" x14ac:dyDescent="0.3">
      <c r="A139" s="24"/>
      <c r="B139" s="103" t="s">
        <v>39</v>
      </c>
      <c r="C139" s="101"/>
      <c r="D139" s="76" t="s">
        <v>8</v>
      </c>
      <c r="E139" s="75">
        <f>E141+E142+E143+E144</f>
        <v>8438.8936200000007</v>
      </c>
      <c r="F139" s="75">
        <f>F141+F142+F143+F144</f>
        <v>3160.5604199999998</v>
      </c>
      <c r="G139" s="75">
        <f t="shared" ref="G139:J139" si="108">G141+G142+G143+G144</f>
        <v>0</v>
      </c>
      <c r="H139" s="75">
        <f t="shared" si="108"/>
        <v>0</v>
      </c>
      <c r="I139" s="75">
        <f t="shared" si="108"/>
        <v>0</v>
      </c>
      <c r="J139" s="75">
        <f t="shared" si="108"/>
        <v>0</v>
      </c>
      <c r="K139" s="75">
        <f>K143</f>
        <v>3160.5604199999998</v>
      </c>
      <c r="L139" s="75">
        <f t="shared" ref="L139:S139" si="109">L143</f>
        <v>3160.5604199999998</v>
      </c>
      <c r="M139" s="75">
        <f t="shared" si="109"/>
        <v>1319.5833</v>
      </c>
      <c r="N139" s="75">
        <f t="shared" si="109"/>
        <v>0</v>
      </c>
      <c r="O139" s="75">
        <f t="shared" si="109"/>
        <v>1319.5833</v>
      </c>
      <c r="P139" s="75">
        <f t="shared" si="109"/>
        <v>0</v>
      </c>
      <c r="Q139" s="75">
        <f t="shared" si="109"/>
        <v>1319.5833</v>
      </c>
      <c r="R139" s="75">
        <f t="shared" si="109"/>
        <v>0</v>
      </c>
      <c r="S139" s="75">
        <f t="shared" si="109"/>
        <v>1319.5833</v>
      </c>
      <c r="T139" s="75"/>
    </row>
    <row r="140" spans="1:20" ht="30" customHeight="1" x14ac:dyDescent="0.3">
      <c r="A140" s="24"/>
      <c r="B140" s="101"/>
      <c r="C140" s="101"/>
      <c r="D140" s="17" t="s">
        <v>5</v>
      </c>
      <c r="E140" s="41"/>
      <c r="F140" s="41"/>
      <c r="G140" s="49"/>
      <c r="H140" s="44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</row>
    <row r="141" spans="1:20" ht="48" customHeight="1" x14ac:dyDescent="0.3">
      <c r="A141" s="24"/>
      <c r="B141" s="101"/>
      <c r="C141" s="101"/>
      <c r="D141" s="18" t="s">
        <v>10</v>
      </c>
      <c r="E141" s="41">
        <f t="shared" ref="E141:E143" si="110">K141+M141+O141+Q141+S141</f>
        <v>0</v>
      </c>
      <c r="F141" s="41">
        <f t="shared" ref="F141:F143" si="111">L141+N141+P141+R141+T141</f>
        <v>0</v>
      </c>
      <c r="G141" s="49">
        <v>0</v>
      </c>
      <c r="H141" s="44">
        <v>0</v>
      </c>
      <c r="I141" s="43">
        <v>0</v>
      </c>
      <c r="J141" s="49">
        <v>0</v>
      </c>
      <c r="K141" s="43">
        <v>0</v>
      </c>
      <c r="L141" s="49">
        <v>0</v>
      </c>
      <c r="M141" s="45">
        <v>0</v>
      </c>
      <c r="N141" s="49"/>
      <c r="O141" s="45">
        <v>0</v>
      </c>
      <c r="P141" s="49"/>
      <c r="Q141" s="45">
        <v>0</v>
      </c>
      <c r="R141" s="49"/>
      <c r="S141" s="45">
        <v>0</v>
      </c>
      <c r="T141" s="49"/>
    </row>
    <row r="142" spans="1:20" ht="30.75" customHeight="1" x14ac:dyDescent="0.3">
      <c r="A142" s="24"/>
      <c r="B142" s="101"/>
      <c r="C142" s="101"/>
      <c r="D142" s="19" t="s">
        <v>11</v>
      </c>
      <c r="E142" s="41">
        <f t="shared" si="110"/>
        <v>0</v>
      </c>
      <c r="F142" s="41">
        <f t="shared" si="111"/>
        <v>0</v>
      </c>
      <c r="G142" s="49">
        <v>0</v>
      </c>
      <c r="H142" s="44">
        <v>0</v>
      </c>
      <c r="I142" s="43">
        <v>0</v>
      </c>
      <c r="J142" s="49">
        <v>0</v>
      </c>
      <c r="K142" s="43">
        <v>0</v>
      </c>
      <c r="L142" s="49">
        <v>0</v>
      </c>
      <c r="M142" s="45">
        <v>0</v>
      </c>
      <c r="N142" s="49"/>
      <c r="O142" s="45">
        <v>0</v>
      </c>
      <c r="P142" s="49"/>
      <c r="Q142" s="45">
        <v>0</v>
      </c>
      <c r="R142" s="49"/>
      <c r="S142" s="45">
        <v>0</v>
      </c>
      <c r="T142" s="49"/>
    </row>
    <row r="143" spans="1:20" ht="35.25" customHeight="1" x14ac:dyDescent="0.3">
      <c r="A143" s="24"/>
      <c r="B143" s="101"/>
      <c r="C143" s="101"/>
      <c r="D143" s="20" t="s">
        <v>12</v>
      </c>
      <c r="E143" s="41">
        <f t="shared" si="110"/>
        <v>8438.8936200000007</v>
      </c>
      <c r="F143" s="41">
        <f t="shared" si="111"/>
        <v>3160.5604199999998</v>
      </c>
      <c r="G143" s="49">
        <v>0</v>
      </c>
      <c r="H143" s="49">
        <v>0</v>
      </c>
      <c r="I143" s="49">
        <v>0</v>
      </c>
      <c r="J143" s="43">
        <v>0</v>
      </c>
      <c r="K143" s="43">
        <v>3160.5604199999998</v>
      </c>
      <c r="L143" s="43">
        <v>3160.5604199999998</v>
      </c>
      <c r="M143" s="42">
        <v>1319.5833</v>
      </c>
      <c r="N143" s="49"/>
      <c r="O143" s="42">
        <v>1319.5833</v>
      </c>
      <c r="P143" s="49"/>
      <c r="Q143" s="42">
        <v>1319.5833</v>
      </c>
      <c r="R143" s="49"/>
      <c r="S143" s="42">
        <v>1319.5833</v>
      </c>
      <c r="T143" s="49"/>
    </row>
    <row r="144" spans="1:20" ht="51" customHeight="1" x14ac:dyDescent="0.3">
      <c r="A144" s="24"/>
      <c r="B144" s="102"/>
      <c r="C144" s="101"/>
      <c r="D144" s="21" t="s">
        <v>13</v>
      </c>
      <c r="E144" s="41">
        <f>K144+M144+O144+Q144+S144</f>
        <v>0</v>
      </c>
      <c r="F144" s="41">
        <f>L144+N144+P144+R144+T144</f>
        <v>0</v>
      </c>
      <c r="G144" s="49">
        <v>0</v>
      </c>
      <c r="H144" s="44">
        <v>0</v>
      </c>
      <c r="I144" s="43">
        <v>0</v>
      </c>
      <c r="J144" s="49">
        <v>0</v>
      </c>
      <c r="K144" s="43">
        <v>0</v>
      </c>
      <c r="L144" s="49">
        <v>0</v>
      </c>
      <c r="M144" s="45">
        <v>0</v>
      </c>
      <c r="N144" s="49"/>
      <c r="O144" s="45">
        <v>0</v>
      </c>
      <c r="P144" s="49"/>
      <c r="Q144" s="45">
        <v>0</v>
      </c>
      <c r="R144" s="49"/>
      <c r="S144" s="45">
        <v>0</v>
      </c>
      <c r="T144" s="49"/>
    </row>
    <row r="145" spans="1:20" ht="24.75" customHeight="1" x14ac:dyDescent="0.3">
      <c r="A145" s="24"/>
      <c r="B145" s="103" t="s">
        <v>38</v>
      </c>
      <c r="C145" s="30"/>
      <c r="D145" s="76" t="s">
        <v>8</v>
      </c>
      <c r="E145" s="75">
        <f>E147+E148+E149+E150</f>
        <v>18985.959149999999</v>
      </c>
      <c r="F145" s="75">
        <f>F147+F148+F149+F150</f>
        <v>3215.4546999999998</v>
      </c>
      <c r="G145" s="75">
        <f t="shared" ref="G145:P145" si="112">G147+G148+G149+G150</f>
        <v>0</v>
      </c>
      <c r="H145" s="75">
        <f t="shared" si="112"/>
        <v>0</v>
      </c>
      <c r="I145" s="75">
        <f t="shared" si="112"/>
        <v>0</v>
      </c>
      <c r="J145" s="75">
        <f t="shared" si="112"/>
        <v>0</v>
      </c>
      <c r="K145" s="75">
        <f t="shared" si="112"/>
        <v>3660.01251</v>
      </c>
      <c r="L145" s="75">
        <f t="shared" si="112"/>
        <v>3215.4546999999998</v>
      </c>
      <c r="M145" s="75">
        <f t="shared" si="112"/>
        <v>3831.48666</v>
      </c>
      <c r="N145" s="75">
        <f t="shared" si="112"/>
        <v>0</v>
      </c>
      <c r="O145" s="75">
        <f t="shared" si="112"/>
        <v>3831.48666</v>
      </c>
      <c r="P145" s="75">
        <f t="shared" si="112"/>
        <v>0</v>
      </c>
      <c r="Q145" s="75">
        <f t="shared" ref="Q145:T145" si="113">Q147+Q148+Q149+Q150</f>
        <v>3831.48666</v>
      </c>
      <c r="R145" s="75">
        <f t="shared" si="113"/>
        <v>0</v>
      </c>
      <c r="S145" s="75">
        <f t="shared" si="113"/>
        <v>3831.48666</v>
      </c>
      <c r="T145" s="75">
        <f t="shared" si="113"/>
        <v>0</v>
      </c>
    </row>
    <row r="146" spans="1:20" ht="22.5" customHeight="1" x14ac:dyDescent="0.3">
      <c r="A146" s="24"/>
      <c r="B146" s="101"/>
      <c r="C146" s="30"/>
      <c r="D146" s="17" t="s">
        <v>5</v>
      </c>
      <c r="E146" s="41"/>
      <c r="F146" s="41"/>
      <c r="G146" s="49"/>
      <c r="H146" s="44"/>
      <c r="I146" s="43"/>
      <c r="J146" s="49"/>
      <c r="K146" s="43"/>
      <c r="L146" s="49"/>
      <c r="M146" s="49"/>
      <c r="N146" s="49"/>
      <c r="O146" s="49"/>
      <c r="P146" s="49"/>
      <c r="Q146" s="49"/>
      <c r="R146" s="49"/>
      <c r="S146" s="49"/>
      <c r="T146" s="49"/>
    </row>
    <row r="147" spans="1:20" ht="48.75" customHeight="1" x14ac:dyDescent="0.3">
      <c r="A147" s="24"/>
      <c r="B147" s="101"/>
      <c r="C147" s="30"/>
      <c r="D147" s="18" t="s">
        <v>10</v>
      </c>
      <c r="E147" s="41">
        <f t="shared" ref="E147:E149" si="114">K147+M147+O147+Q147+S147</f>
        <v>0</v>
      </c>
      <c r="F147" s="41">
        <f t="shared" ref="F147:F149" si="115">L147+N147+P147+R147+T147</f>
        <v>0</v>
      </c>
      <c r="G147" s="49">
        <v>0</v>
      </c>
      <c r="H147" s="44">
        <v>0</v>
      </c>
      <c r="I147" s="43">
        <v>0</v>
      </c>
      <c r="J147" s="49">
        <v>0</v>
      </c>
      <c r="K147" s="44">
        <v>0</v>
      </c>
      <c r="L147" s="49">
        <v>0</v>
      </c>
      <c r="M147" s="44">
        <v>0</v>
      </c>
      <c r="N147" s="49"/>
      <c r="O147" s="44">
        <v>0</v>
      </c>
      <c r="P147" s="49"/>
      <c r="Q147" s="44">
        <v>0</v>
      </c>
      <c r="R147" s="49"/>
      <c r="S147" s="44">
        <v>0</v>
      </c>
      <c r="T147" s="49"/>
    </row>
    <row r="148" spans="1:20" ht="28.5" customHeight="1" x14ac:dyDescent="0.3">
      <c r="A148" s="24"/>
      <c r="B148" s="101"/>
      <c r="C148" s="30"/>
      <c r="D148" s="19" t="s">
        <v>11</v>
      </c>
      <c r="E148" s="41">
        <f t="shared" si="114"/>
        <v>0</v>
      </c>
      <c r="F148" s="41">
        <f t="shared" si="115"/>
        <v>0</v>
      </c>
      <c r="G148" s="49">
        <v>0</v>
      </c>
      <c r="H148" s="44">
        <v>0</v>
      </c>
      <c r="I148" s="43">
        <v>0</v>
      </c>
      <c r="J148" s="49">
        <v>0</v>
      </c>
      <c r="K148" s="44">
        <v>0</v>
      </c>
      <c r="L148" s="49">
        <v>0</v>
      </c>
      <c r="M148" s="44">
        <v>0</v>
      </c>
      <c r="N148" s="49"/>
      <c r="O148" s="44">
        <v>0</v>
      </c>
      <c r="P148" s="49"/>
      <c r="Q148" s="44">
        <v>0</v>
      </c>
      <c r="R148" s="49"/>
      <c r="S148" s="44">
        <v>0</v>
      </c>
      <c r="T148" s="49"/>
    </row>
    <row r="149" spans="1:20" ht="27.75" customHeight="1" x14ac:dyDescent="0.3">
      <c r="A149" s="24"/>
      <c r="B149" s="101"/>
      <c r="C149" s="30"/>
      <c r="D149" s="20" t="s">
        <v>12</v>
      </c>
      <c r="E149" s="41">
        <f t="shared" si="114"/>
        <v>18985.959149999999</v>
      </c>
      <c r="F149" s="41">
        <f t="shared" si="115"/>
        <v>3215.4546999999998</v>
      </c>
      <c r="G149" s="49">
        <v>0</v>
      </c>
      <c r="H149" s="49">
        <v>0</v>
      </c>
      <c r="I149" s="49">
        <v>0</v>
      </c>
      <c r="J149" s="49">
        <v>0</v>
      </c>
      <c r="K149" s="43">
        <v>3660.01251</v>
      </c>
      <c r="L149" s="43">
        <v>3215.4546999999998</v>
      </c>
      <c r="M149" s="43">
        <v>3831.48666</v>
      </c>
      <c r="N149" s="43"/>
      <c r="O149" s="44">
        <v>3831.48666</v>
      </c>
      <c r="P149" s="49"/>
      <c r="Q149" s="44">
        <v>3831.48666</v>
      </c>
      <c r="R149" s="49"/>
      <c r="S149" s="44">
        <v>3831.48666</v>
      </c>
      <c r="T149" s="49"/>
    </row>
    <row r="150" spans="1:20" ht="48.75" customHeight="1" x14ac:dyDescent="0.3">
      <c r="A150" s="24"/>
      <c r="B150" s="102"/>
      <c r="C150" s="30"/>
      <c r="D150" s="21" t="s">
        <v>13</v>
      </c>
      <c r="E150" s="41">
        <f>K150+M150+O150+Q150+S150</f>
        <v>0</v>
      </c>
      <c r="F150" s="41">
        <f>L150+N150+P150+R150+T150</f>
        <v>0</v>
      </c>
      <c r="G150" s="49">
        <v>0</v>
      </c>
      <c r="H150" s="44">
        <v>0</v>
      </c>
      <c r="I150" s="43">
        <v>0</v>
      </c>
      <c r="J150" s="49">
        <v>0</v>
      </c>
      <c r="K150" s="44">
        <v>0</v>
      </c>
      <c r="L150" s="49">
        <v>0</v>
      </c>
      <c r="M150" s="44">
        <v>0</v>
      </c>
      <c r="N150" s="49"/>
      <c r="O150" s="44">
        <v>0</v>
      </c>
      <c r="P150" s="49"/>
      <c r="Q150" s="44">
        <v>0</v>
      </c>
      <c r="R150" s="49"/>
      <c r="S150" s="44">
        <v>0</v>
      </c>
      <c r="T150" s="49"/>
    </row>
    <row r="151" spans="1:20" ht="24.75" customHeight="1" x14ac:dyDescent="0.2">
      <c r="A151" s="104" t="s">
        <v>70</v>
      </c>
      <c r="B151" s="103" t="s">
        <v>71</v>
      </c>
      <c r="C151" s="103" t="s">
        <v>102</v>
      </c>
      <c r="D151" s="23" t="s">
        <v>8</v>
      </c>
      <c r="E151" s="41">
        <f>E153+E154+E155+E156</f>
        <v>238342.55712000001</v>
      </c>
      <c r="F151" s="41">
        <f t="shared" ref="F151:T151" si="116">F153+F154+F155+F156</f>
        <v>131860.57445999997</v>
      </c>
      <c r="G151" s="41">
        <f t="shared" si="116"/>
        <v>0</v>
      </c>
      <c r="H151" s="41">
        <f t="shared" si="116"/>
        <v>0</v>
      </c>
      <c r="I151" s="41">
        <f t="shared" si="116"/>
        <v>0</v>
      </c>
      <c r="J151" s="41">
        <f t="shared" si="116"/>
        <v>0</v>
      </c>
      <c r="K151" s="41">
        <f t="shared" si="116"/>
        <v>131860.57512999998</v>
      </c>
      <c r="L151" s="41">
        <f t="shared" si="116"/>
        <v>131860.57445999997</v>
      </c>
      <c r="M151" s="41">
        <f t="shared" si="116"/>
        <v>62789.325049999999</v>
      </c>
      <c r="N151" s="41">
        <f t="shared" si="116"/>
        <v>0</v>
      </c>
      <c r="O151" s="41">
        <f t="shared" si="116"/>
        <v>12639.21898</v>
      </c>
      <c r="P151" s="41">
        <f t="shared" si="116"/>
        <v>0</v>
      </c>
      <c r="Q151" s="41">
        <f t="shared" si="116"/>
        <v>12639.21898</v>
      </c>
      <c r="R151" s="41">
        <f t="shared" si="116"/>
        <v>0</v>
      </c>
      <c r="S151" s="41">
        <f t="shared" si="116"/>
        <v>18414.218979999998</v>
      </c>
      <c r="T151" s="41">
        <f t="shared" si="116"/>
        <v>0</v>
      </c>
    </row>
    <row r="152" spans="1:20" ht="22.5" customHeight="1" x14ac:dyDescent="0.2">
      <c r="A152" s="105"/>
      <c r="B152" s="101"/>
      <c r="C152" s="101"/>
      <c r="D152" s="17" t="s">
        <v>5</v>
      </c>
      <c r="E152" s="41"/>
      <c r="F152" s="41"/>
      <c r="G152" s="49"/>
      <c r="H152" s="44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</row>
    <row r="153" spans="1:20" ht="40.5" customHeight="1" x14ac:dyDescent="0.2">
      <c r="A153" s="105"/>
      <c r="B153" s="101"/>
      <c r="C153" s="101"/>
      <c r="D153" s="18" t="s">
        <v>10</v>
      </c>
      <c r="E153" s="41">
        <f t="shared" ref="E153:F153" si="117">E159+E165+E171</f>
        <v>0</v>
      </c>
      <c r="F153" s="41">
        <f t="shared" si="117"/>
        <v>0</v>
      </c>
      <c r="G153" s="49">
        <v>0</v>
      </c>
      <c r="H153" s="49">
        <v>0</v>
      </c>
      <c r="I153" s="49">
        <v>0</v>
      </c>
      <c r="J153" s="49">
        <v>0</v>
      </c>
      <c r="K153" s="49">
        <v>0</v>
      </c>
      <c r="L153" s="49">
        <v>0</v>
      </c>
      <c r="M153" s="49">
        <v>0</v>
      </c>
      <c r="N153" s="49"/>
      <c r="O153" s="49">
        <v>0</v>
      </c>
      <c r="P153" s="49"/>
      <c r="Q153" s="49">
        <v>0</v>
      </c>
      <c r="R153" s="49"/>
      <c r="S153" s="49">
        <v>0</v>
      </c>
      <c r="T153" s="49"/>
    </row>
    <row r="154" spans="1:20" ht="21" customHeight="1" x14ac:dyDescent="0.2">
      <c r="A154" s="105"/>
      <c r="B154" s="101"/>
      <c r="C154" s="101"/>
      <c r="D154" s="19" t="s">
        <v>11</v>
      </c>
      <c r="E154" s="41">
        <f t="shared" ref="E154:F154" si="118">E160+E166+E172</f>
        <v>162500.00000999999</v>
      </c>
      <c r="F154" s="41">
        <f t="shared" si="118"/>
        <v>112500.00000999999</v>
      </c>
      <c r="G154" s="49">
        <v>0</v>
      </c>
      <c r="H154" s="49">
        <v>0</v>
      </c>
      <c r="I154" s="49">
        <v>0</v>
      </c>
      <c r="J154" s="49">
        <v>0</v>
      </c>
      <c r="K154" s="43">
        <f t="shared" ref="K154:L155" si="119">K160+K166+K172</f>
        <v>112500.00000999999</v>
      </c>
      <c r="L154" s="43">
        <f t="shared" si="119"/>
        <v>112500.00000999999</v>
      </c>
      <c r="M154" s="43">
        <f t="shared" ref="M154:M155" si="120">M160+M166+M172</f>
        <v>50000</v>
      </c>
      <c r="N154" s="43"/>
      <c r="O154" s="43">
        <f t="shared" ref="O154:O155" si="121">O160+O166+O172</f>
        <v>0</v>
      </c>
      <c r="P154" s="49"/>
      <c r="Q154" s="43">
        <f t="shared" ref="Q154:Q155" si="122">Q160+Q166+Q172</f>
        <v>0</v>
      </c>
      <c r="R154" s="49"/>
      <c r="S154" s="43">
        <f t="shared" ref="S154:S155" si="123">S160+S166+S172</f>
        <v>0</v>
      </c>
      <c r="T154" s="49"/>
    </row>
    <row r="155" spans="1:20" ht="25.5" customHeight="1" x14ac:dyDescent="0.2">
      <c r="A155" s="105"/>
      <c r="B155" s="101"/>
      <c r="C155" s="101"/>
      <c r="D155" s="20" t="s">
        <v>12</v>
      </c>
      <c r="E155" s="41">
        <f t="shared" ref="E155:F155" si="124">E161+E167+E173</f>
        <v>75842.557110000009</v>
      </c>
      <c r="F155" s="41">
        <f t="shared" si="124"/>
        <v>19360.57445</v>
      </c>
      <c r="G155" s="49">
        <v>0</v>
      </c>
      <c r="H155" s="49">
        <v>0</v>
      </c>
      <c r="I155" s="49">
        <v>0</v>
      </c>
      <c r="J155" s="49">
        <v>0</v>
      </c>
      <c r="K155" s="43">
        <f t="shared" si="119"/>
        <v>19360.575120000001</v>
      </c>
      <c r="L155" s="43">
        <f t="shared" si="119"/>
        <v>19360.57445</v>
      </c>
      <c r="M155" s="43">
        <f t="shared" si="120"/>
        <v>12789.325049999999</v>
      </c>
      <c r="N155" s="43"/>
      <c r="O155" s="43">
        <f t="shared" si="121"/>
        <v>12639.21898</v>
      </c>
      <c r="P155" s="43"/>
      <c r="Q155" s="43">
        <f t="shared" si="122"/>
        <v>12639.21898</v>
      </c>
      <c r="R155" s="43"/>
      <c r="S155" s="43">
        <f t="shared" si="123"/>
        <v>18414.218979999998</v>
      </c>
      <c r="T155" s="43"/>
    </row>
    <row r="156" spans="1:20" ht="79.5" customHeight="1" x14ac:dyDescent="0.2">
      <c r="A156" s="105"/>
      <c r="B156" s="101"/>
      <c r="C156" s="101"/>
      <c r="D156" s="21" t="s">
        <v>13</v>
      </c>
      <c r="E156" s="41">
        <f>E162+E168+E174</f>
        <v>0</v>
      </c>
      <c r="F156" s="41">
        <f>F162+F168+F174</f>
        <v>0</v>
      </c>
      <c r="G156" s="49">
        <v>0</v>
      </c>
      <c r="H156" s="49">
        <v>0</v>
      </c>
      <c r="I156" s="49">
        <v>0</v>
      </c>
      <c r="J156" s="49">
        <v>0</v>
      </c>
      <c r="K156" s="43">
        <f>K162+K168+K174</f>
        <v>0</v>
      </c>
      <c r="L156" s="43">
        <f>L162+L168+L174</f>
        <v>0</v>
      </c>
      <c r="M156" s="43">
        <f>M162+M168+M174</f>
        <v>0</v>
      </c>
      <c r="N156" s="49"/>
      <c r="O156" s="43">
        <f>O162+O168+O174</f>
        <v>0</v>
      </c>
      <c r="P156" s="49"/>
      <c r="Q156" s="43">
        <f>Q162+Q168+Q174</f>
        <v>0</v>
      </c>
      <c r="R156" s="49"/>
      <c r="S156" s="43">
        <f>S162+S168+S174</f>
        <v>0</v>
      </c>
      <c r="T156" s="49"/>
    </row>
    <row r="157" spans="1:20" ht="29.25" customHeight="1" x14ac:dyDescent="0.2">
      <c r="A157" s="105"/>
      <c r="B157" s="103" t="s">
        <v>40</v>
      </c>
      <c r="C157" s="101"/>
      <c r="D157" s="76" t="s">
        <v>8</v>
      </c>
      <c r="E157" s="75">
        <f>E159+E160+E161+E162</f>
        <v>20117.17913</v>
      </c>
      <c r="F157" s="75">
        <f t="shared" ref="F157:T157" si="125">F159+F160+F161+F162</f>
        <v>4684.9025700000002</v>
      </c>
      <c r="G157" s="75">
        <f t="shared" si="125"/>
        <v>0</v>
      </c>
      <c r="H157" s="75">
        <f t="shared" si="125"/>
        <v>0</v>
      </c>
      <c r="I157" s="75">
        <f t="shared" si="125"/>
        <v>0</v>
      </c>
      <c r="J157" s="75">
        <f t="shared" si="125"/>
        <v>0</v>
      </c>
      <c r="K157" s="75">
        <f t="shared" si="125"/>
        <v>4684.9032100000004</v>
      </c>
      <c r="L157" s="75">
        <f t="shared" si="125"/>
        <v>4684.9025700000002</v>
      </c>
      <c r="M157" s="75">
        <f t="shared" si="125"/>
        <v>2747.6189800000002</v>
      </c>
      <c r="N157" s="75">
        <f t="shared" si="125"/>
        <v>0</v>
      </c>
      <c r="O157" s="75">
        <f t="shared" si="125"/>
        <v>3203.2189800000001</v>
      </c>
      <c r="P157" s="75">
        <f t="shared" si="125"/>
        <v>0</v>
      </c>
      <c r="Q157" s="75">
        <f t="shared" si="125"/>
        <v>3203.2189800000001</v>
      </c>
      <c r="R157" s="75">
        <f t="shared" si="125"/>
        <v>0</v>
      </c>
      <c r="S157" s="75">
        <f t="shared" si="125"/>
        <v>6278.2189799999996</v>
      </c>
      <c r="T157" s="75">
        <f t="shared" si="125"/>
        <v>0</v>
      </c>
    </row>
    <row r="158" spans="1:20" ht="24.75" customHeight="1" x14ac:dyDescent="0.2">
      <c r="A158" s="105"/>
      <c r="B158" s="101"/>
      <c r="C158" s="101"/>
      <c r="D158" s="17" t="s">
        <v>5</v>
      </c>
      <c r="E158" s="41"/>
      <c r="F158" s="41"/>
      <c r="G158" s="49"/>
      <c r="H158" s="44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</row>
    <row r="159" spans="1:20" ht="42.75" customHeight="1" x14ac:dyDescent="0.2">
      <c r="A159" s="105"/>
      <c r="B159" s="101"/>
      <c r="C159" s="101"/>
      <c r="D159" s="18" t="s">
        <v>10</v>
      </c>
      <c r="E159" s="41">
        <f t="shared" ref="E159:E161" si="126">K159+M159+O159+Q159+S159</f>
        <v>0</v>
      </c>
      <c r="F159" s="41">
        <f t="shared" ref="F159:F161" si="127">L159+N159+P159+R159+T159</f>
        <v>0</v>
      </c>
      <c r="G159" s="62">
        <v>0</v>
      </c>
      <c r="H159" s="62">
        <v>0</v>
      </c>
      <c r="I159" s="62">
        <v>0</v>
      </c>
      <c r="J159" s="62">
        <v>0</v>
      </c>
      <c r="K159" s="62">
        <v>0</v>
      </c>
      <c r="L159" s="62">
        <v>0</v>
      </c>
      <c r="M159" s="62">
        <v>0</v>
      </c>
      <c r="N159" s="62"/>
      <c r="O159" s="62">
        <v>0</v>
      </c>
      <c r="P159" s="62"/>
      <c r="Q159" s="62">
        <v>0</v>
      </c>
      <c r="R159" s="62"/>
      <c r="S159" s="62">
        <v>0</v>
      </c>
      <c r="T159" s="62"/>
    </row>
    <row r="160" spans="1:20" ht="24.75" customHeight="1" x14ac:dyDescent="0.2">
      <c r="A160" s="105"/>
      <c r="B160" s="101"/>
      <c r="C160" s="101"/>
      <c r="D160" s="19" t="s">
        <v>11</v>
      </c>
      <c r="E160" s="41">
        <f t="shared" si="126"/>
        <v>0</v>
      </c>
      <c r="F160" s="41">
        <f t="shared" si="127"/>
        <v>0</v>
      </c>
      <c r="G160" s="62">
        <v>0</v>
      </c>
      <c r="H160" s="62">
        <v>0</v>
      </c>
      <c r="I160" s="62">
        <v>0</v>
      </c>
      <c r="J160" s="62">
        <v>0</v>
      </c>
      <c r="K160" s="62">
        <v>0</v>
      </c>
      <c r="L160" s="62">
        <v>0</v>
      </c>
      <c r="M160" s="62">
        <v>0</v>
      </c>
      <c r="N160" s="62"/>
      <c r="O160" s="62">
        <v>0</v>
      </c>
      <c r="P160" s="62"/>
      <c r="Q160" s="62">
        <v>0</v>
      </c>
      <c r="R160" s="62"/>
      <c r="S160" s="62">
        <v>0</v>
      </c>
      <c r="T160" s="62"/>
    </row>
    <row r="161" spans="1:21" ht="28.5" customHeight="1" x14ac:dyDescent="0.2">
      <c r="A161" s="105"/>
      <c r="B161" s="101"/>
      <c r="C161" s="101"/>
      <c r="D161" s="20" t="s">
        <v>12</v>
      </c>
      <c r="E161" s="41">
        <f t="shared" si="126"/>
        <v>20117.17913</v>
      </c>
      <c r="F161" s="41">
        <f t="shared" si="127"/>
        <v>4684.9025700000002</v>
      </c>
      <c r="G161" s="62">
        <v>0</v>
      </c>
      <c r="H161" s="62">
        <v>0</v>
      </c>
      <c r="I161" s="62">
        <v>0</v>
      </c>
      <c r="J161" s="62">
        <v>0</v>
      </c>
      <c r="K161" s="50">
        <v>4684.9032100000004</v>
      </c>
      <c r="L161" s="50">
        <v>4684.9025700000002</v>
      </c>
      <c r="M161" s="50">
        <v>2747.6189800000002</v>
      </c>
      <c r="N161" s="50"/>
      <c r="O161" s="50">
        <v>3203.2189800000001</v>
      </c>
      <c r="P161" s="62"/>
      <c r="Q161" s="50">
        <v>3203.2189800000001</v>
      </c>
      <c r="R161" s="62"/>
      <c r="S161" s="50">
        <v>6278.2189799999996</v>
      </c>
      <c r="T161" s="62"/>
    </row>
    <row r="162" spans="1:21" ht="46.5" customHeight="1" x14ac:dyDescent="0.2">
      <c r="A162" s="105"/>
      <c r="B162" s="102"/>
      <c r="C162" s="101"/>
      <c r="D162" s="21" t="s">
        <v>13</v>
      </c>
      <c r="E162" s="41">
        <f>K162+M162+O162+Q162+S162</f>
        <v>0</v>
      </c>
      <c r="F162" s="41">
        <f>L162+N162+P162+R162+T162</f>
        <v>0</v>
      </c>
      <c r="G162" s="62">
        <v>0</v>
      </c>
      <c r="H162" s="62">
        <v>0</v>
      </c>
      <c r="I162" s="62">
        <v>0</v>
      </c>
      <c r="J162" s="62">
        <v>0</v>
      </c>
      <c r="K162" s="62">
        <v>0</v>
      </c>
      <c r="L162" s="62">
        <v>0</v>
      </c>
      <c r="M162" s="62">
        <v>0</v>
      </c>
      <c r="N162" s="62"/>
      <c r="O162" s="62">
        <v>0</v>
      </c>
      <c r="P162" s="62"/>
      <c r="Q162" s="62">
        <v>0</v>
      </c>
      <c r="R162" s="62"/>
      <c r="S162" s="62">
        <v>0</v>
      </c>
      <c r="T162" s="62"/>
    </row>
    <row r="163" spans="1:21" ht="27.75" customHeight="1" x14ac:dyDescent="0.2">
      <c r="A163" s="105"/>
      <c r="B163" s="103" t="s">
        <v>41</v>
      </c>
      <c r="C163" s="101"/>
      <c r="D163" s="76" t="s">
        <v>8</v>
      </c>
      <c r="E163" s="75">
        <f>E165+E166+E167+E168</f>
        <v>196194.51056</v>
      </c>
      <c r="F163" s="75">
        <f>F165+F166+F167+F168</f>
        <v>108388.98487999999</v>
      </c>
      <c r="G163" s="75">
        <f t="shared" ref="G163:T163" si="128">G165+G166+G167+G168</f>
        <v>0</v>
      </c>
      <c r="H163" s="75">
        <f t="shared" si="128"/>
        <v>0</v>
      </c>
      <c r="I163" s="75">
        <f t="shared" si="128"/>
        <v>0</v>
      </c>
      <c r="J163" s="75">
        <f t="shared" si="128"/>
        <v>0</v>
      </c>
      <c r="K163" s="75">
        <f t="shared" si="128"/>
        <v>108388.98491</v>
      </c>
      <c r="L163" s="75">
        <f t="shared" si="128"/>
        <v>108388.98487999999</v>
      </c>
      <c r="M163" s="75">
        <f t="shared" si="128"/>
        <v>59597.525649999996</v>
      </c>
      <c r="N163" s="75">
        <f t="shared" si="128"/>
        <v>0</v>
      </c>
      <c r="O163" s="75">
        <f t="shared" si="128"/>
        <v>8836</v>
      </c>
      <c r="P163" s="75">
        <f t="shared" si="128"/>
        <v>0</v>
      </c>
      <c r="Q163" s="75">
        <f t="shared" si="128"/>
        <v>8836</v>
      </c>
      <c r="R163" s="75">
        <f t="shared" si="128"/>
        <v>0</v>
      </c>
      <c r="S163" s="75">
        <f t="shared" si="128"/>
        <v>10536</v>
      </c>
      <c r="T163" s="75">
        <f t="shared" si="128"/>
        <v>0</v>
      </c>
    </row>
    <row r="164" spans="1:21" ht="29.25" customHeight="1" x14ac:dyDescent="0.2">
      <c r="A164" s="105"/>
      <c r="B164" s="101"/>
      <c r="C164" s="101"/>
      <c r="D164" s="17" t="s">
        <v>5</v>
      </c>
      <c r="E164" s="41"/>
      <c r="F164" s="41"/>
      <c r="G164" s="49"/>
      <c r="H164" s="44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</row>
    <row r="165" spans="1:21" ht="40.5" customHeight="1" x14ac:dyDescent="0.2">
      <c r="A165" s="105"/>
      <c r="B165" s="101"/>
      <c r="C165" s="101"/>
      <c r="D165" s="18" t="s">
        <v>10</v>
      </c>
      <c r="E165" s="41">
        <f t="shared" ref="E165:E167" si="129">K165+M165+O165+Q165+S165</f>
        <v>0</v>
      </c>
      <c r="F165" s="41">
        <f t="shared" ref="F165:F167" si="130">L165+N165+P165+R165+T165</f>
        <v>0</v>
      </c>
      <c r="G165" s="62">
        <v>0</v>
      </c>
      <c r="H165" s="62">
        <v>0</v>
      </c>
      <c r="I165" s="62">
        <v>0</v>
      </c>
      <c r="J165" s="62">
        <v>0</v>
      </c>
      <c r="K165" s="62">
        <v>0</v>
      </c>
      <c r="L165" s="62">
        <v>0</v>
      </c>
      <c r="M165" s="62">
        <v>0</v>
      </c>
      <c r="N165" s="62"/>
      <c r="O165" s="62">
        <v>0</v>
      </c>
      <c r="P165" s="62"/>
      <c r="Q165" s="62">
        <v>0</v>
      </c>
      <c r="R165" s="62"/>
      <c r="S165" s="62">
        <v>0</v>
      </c>
      <c r="T165" s="62"/>
    </row>
    <row r="166" spans="1:21" ht="24.75" customHeight="1" x14ac:dyDescent="0.2">
      <c r="A166" s="105"/>
      <c r="B166" s="101"/>
      <c r="C166" s="101"/>
      <c r="D166" s="19" t="s">
        <v>11</v>
      </c>
      <c r="E166" s="41">
        <f t="shared" si="129"/>
        <v>145059.59690999999</v>
      </c>
      <c r="F166" s="41">
        <f t="shared" si="130"/>
        <v>95059.596909999993</v>
      </c>
      <c r="G166" s="62">
        <v>0</v>
      </c>
      <c r="H166" s="62">
        <v>0</v>
      </c>
      <c r="I166" s="62">
        <v>0</v>
      </c>
      <c r="J166" s="62">
        <v>0</v>
      </c>
      <c r="K166" s="50">
        <v>95059.596909999993</v>
      </c>
      <c r="L166" s="50">
        <v>95059.596909999993</v>
      </c>
      <c r="M166" s="50">
        <v>50000</v>
      </c>
      <c r="N166" s="50"/>
      <c r="O166" s="62">
        <v>0</v>
      </c>
      <c r="P166" s="62"/>
      <c r="Q166" s="62">
        <v>0</v>
      </c>
      <c r="R166" s="62"/>
      <c r="S166" s="62">
        <v>0</v>
      </c>
      <c r="T166" s="62"/>
    </row>
    <row r="167" spans="1:21" ht="24.75" customHeight="1" x14ac:dyDescent="0.2">
      <c r="A167" s="105"/>
      <c r="B167" s="101"/>
      <c r="C167" s="101"/>
      <c r="D167" s="20" t="s">
        <v>12</v>
      </c>
      <c r="E167" s="41">
        <f t="shared" si="129"/>
        <v>51134.913650000002</v>
      </c>
      <c r="F167" s="41">
        <f t="shared" si="130"/>
        <v>13329.38797</v>
      </c>
      <c r="G167" s="62">
        <v>0</v>
      </c>
      <c r="H167" s="62">
        <v>0</v>
      </c>
      <c r="I167" s="62">
        <v>0</v>
      </c>
      <c r="J167" s="62">
        <v>0</v>
      </c>
      <c r="K167" s="50">
        <v>13329.388000000001</v>
      </c>
      <c r="L167" s="50">
        <v>13329.38797</v>
      </c>
      <c r="M167" s="50">
        <v>9597.5256499999996</v>
      </c>
      <c r="N167" s="50"/>
      <c r="O167" s="50">
        <v>8836</v>
      </c>
      <c r="P167" s="62"/>
      <c r="Q167" s="50">
        <v>8836</v>
      </c>
      <c r="R167" s="62"/>
      <c r="S167" s="50">
        <v>10536</v>
      </c>
      <c r="T167" s="62"/>
    </row>
    <row r="168" spans="1:21" ht="46.5" customHeight="1" x14ac:dyDescent="0.2">
      <c r="A168" s="105"/>
      <c r="B168" s="102"/>
      <c r="C168" s="101"/>
      <c r="D168" s="21" t="s">
        <v>13</v>
      </c>
      <c r="E168" s="41">
        <f>K168+M168+O168+Q168+S168</f>
        <v>0</v>
      </c>
      <c r="F168" s="41">
        <f>L168+N168+P168+R168+T168</f>
        <v>0</v>
      </c>
      <c r="G168" s="62">
        <v>0</v>
      </c>
      <c r="H168" s="62">
        <v>0</v>
      </c>
      <c r="I168" s="62">
        <v>0</v>
      </c>
      <c r="J168" s="62">
        <v>0</v>
      </c>
      <c r="K168" s="62">
        <v>0</v>
      </c>
      <c r="L168" s="62">
        <v>0</v>
      </c>
      <c r="M168" s="62">
        <v>0</v>
      </c>
      <c r="N168" s="62"/>
      <c r="O168" s="62">
        <v>0</v>
      </c>
      <c r="P168" s="62"/>
      <c r="Q168" s="62">
        <v>0</v>
      </c>
      <c r="R168" s="62"/>
      <c r="S168" s="62">
        <v>0</v>
      </c>
      <c r="T168" s="62"/>
    </row>
    <row r="169" spans="1:21" ht="28.5" customHeight="1" x14ac:dyDescent="0.2">
      <c r="A169" s="105"/>
      <c r="B169" s="103" t="s">
        <v>42</v>
      </c>
      <c r="C169" s="101"/>
      <c r="D169" s="76" t="s">
        <v>8</v>
      </c>
      <c r="E169" s="75">
        <f>E171+E172+E173+E174</f>
        <v>22030.867429999998</v>
      </c>
      <c r="F169" s="75">
        <f>F171+F172+F173+F174</f>
        <v>18786.687010000001</v>
      </c>
      <c r="G169" s="75">
        <f t="shared" ref="G169:T169" si="131">G171+G172+G173+G174</f>
        <v>0</v>
      </c>
      <c r="H169" s="75">
        <f t="shared" si="131"/>
        <v>0</v>
      </c>
      <c r="I169" s="75">
        <f t="shared" si="131"/>
        <v>0</v>
      </c>
      <c r="J169" s="75">
        <f t="shared" si="131"/>
        <v>0</v>
      </c>
      <c r="K169" s="75">
        <f t="shared" si="131"/>
        <v>18786.687010000001</v>
      </c>
      <c r="L169" s="75">
        <f t="shared" si="131"/>
        <v>18786.687010000001</v>
      </c>
      <c r="M169" s="75">
        <f t="shared" si="131"/>
        <v>444.18042000000003</v>
      </c>
      <c r="N169" s="75">
        <f t="shared" si="131"/>
        <v>0</v>
      </c>
      <c r="O169" s="75">
        <f t="shared" si="131"/>
        <v>600</v>
      </c>
      <c r="P169" s="75">
        <f t="shared" si="131"/>
        <v>0</v>
      </c>
      <c r="Q169" s="75">
        <f t="shared" si="131"/>
        <v>600</v>
      </c>
      <c r="R169" s="75">
        <f t="shared" si="131"/>
        <v>0</v>
      </c>
      <c r="S169" s="75">
        <f t="shared" si="131"/>
        <v>1600</v>
      </c>
      <c r="T169" s="75">
        <f t="shared" si="131"/>
        <v>0</v>
      </c>
      <c r="U169" s="78"/>
    </row>
    <row r="170" spans="1:21" ht="28.5" customHeight="1" x14ac:dyDescent="0.2">
      <c r="A170" s="105"/>
      <c r="B170" s="101"/>
      <c r="C170" s="101"/>
      <c r="D170" s="17" t="s">
        <v>5</v>
      </c>
      <c r="E170" s="41"/>
      <c r="F170" s="41"/>
      <c r="G170" s="49"/>
      <c r="H170" s="44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</row>
    <row r="171" spans="1:21" ht="43.5" customHeight="1" x14ac:dyDescent="0.2">
      <c r="A171" s="105"/>
      <c r="B171" s="101"/>
      <c r="C171" s="101"/>
      <c r="D171" s="18" t="s">
        <v>10</v>
      </c>
      <c r="E171" s="41">
        <f t="shared" ref="E171:E173" si="132">K171+M171+O171+Q171+S171</f>
        <v>0</v>
      </c>
      <c r="F171" s="41">
        <f t="shared" ref="F171:F173" si="133">L171+N171+P171+R171+T171</f>
        <v>0</v>
      </c>
      <c r="G171" s="62">
        <v>0</v>
      </c>
      <c r="H171" s="62">
        <v>0</v>
      </c>
      <c r="I171" s="62">
        <v>0</v>
      </c>
      <c r="J171" s="62">
        <v>0</v>
      </c>
      <c r="K171" s="51">
        <v>0</v>
      </c>
      <c r="L171" s="51">
        <v>0</v>
      </c>
      <c r="M171" s="51">
        <v>0</v>
      </c>
      <c r="N171" s="51"/>
      <c r="O171" s="62">
        <v>0</v>
      </c>
      <c r="P171" s="51"/>
      <c r="Q171" s="62">
        <v>0</v>
      </c>
      <c r="R171" s="51"/>
      <c r="S171" s="62">
        <v>0</v>
      </c>
      <c r="T171" s="51"/>
    </row>
    <row r="172" spans="1:21" ht="27.75" customHeight="1" x14ac:dyDescent="0.2">
      <c r="A172" s="105"/>
      <c r="B172" s="101"/>
      <c r="C172" s="101"/>
      <c r="D172" s="19" t="s">
        <v>11</v>
      </c>
      <c r="E172" s="41">
        <f t="shared" si="132"/>
        <v>17440.4031</v>
      </c>
      <c r="F172" s="41">
        <f t="shared" si="133"/>
        <v>17440.4031</v>
      </c>
      <c r="G172" s="62">
        <v>0</v>
      </c>
      <c r="H172" s="62">
        <v>0</v>
      </c>
      <c r="I172" s="62">
        <v>0</v>
      </c>
      <c r="J172" s="62">
        <v>0</v>
      </c>
      <c r="K172" s="52">
        <v>17440.4031</v>
      </c>
      <c r="L172" s="52">
        <v>17440.4031</v>
      </c>
      <c r="M172" s="51">
        <v>0</v>
      </c>
      <c r="N172" s="51"/>
      <c r="O172" s="62">
        <v>0</v>
      </c>
      <c r="P172" s="51"/>
      <c r="Q172" s="62">
        <v>0</v>
      </c>
      <c r="R172" s="51"/>
      <c r="S172" s="62">
        <v>0</v>
      </c>
      <c r="T172" s="51"/>
    </row>
    <row r="173" spans="1:21" ht="26.25" customHeight="1" x14ac:dyDescent="0.2">
      <c r="A173" s="105"/>
      <c r="B173" s="101"/>
      <c r="C173" s="101"/>
      <c r="D173" s="20" t="s">
        <v>12</v>
      </c>
      <c r="E173" s="41">
        <f t="shared" si="132"/>
        <v>4590.4643300000007</v>
      </c>
      <c r="F173" s="41">
        <f t="shared" si="133"/>
        <v>1346.2839100000001</v>
      </c>
      <c r="G173" s="62">
        <v>0</v>
      </c>
      <c r="H173" s="62">
        <v>0</v>
      </c>
      <c r="I173" s="62">
        <v>0</v>
      </c>
      <c r="J173" s="62">
        <v>0</v>
      </c>
      <c r="K173" s="52">
        <v>1346.2839100000001</v>
      </c>
      <c r="L173" s="52">
        <v>1346.2839100000001</v>
      </c>
      <c r="M173" s="51">
        <v>444.18042000000003</v>
      </c>
      <c r="N173" s="51"/>
      <c r="O173" s="62">
        <v>600</v>
      </c>
      <c r="P173" s="51"/>
      <c r="Q173" s="62">
        <v>600</v>
      </c>
      <c r="R173" s="51"/>
      <c r="S173" s="62">
        <v>1600</v>
      </c>
      <c r="T173" s="51"/>
    </row>
    <row r="174" spans="1:21" ht="104.25" customHeight="1" x14ac:dyDescent="0.2">
      <c r="A174" s="106"/>
      <c r="B174" s="102"/>
      <c r="C174" s="102"/>
      <c r="D174" s="21" t="s">
        <v>13</v>
      </c>
      <c r="E174" s="41">
        <f>K174+M174+O174+Q174+S174</f>
        <v>0</v>
      </c>
      <c r="F174" s="41">
        <f>L174+N174+P174+R174+T174</f>
        <v>0</v>
      </c>
      <c r="G174" s="62">
        <v>0</v>
      </c>
      <c r="H174" s="62">
        <v>0</v>
      </c>
      <c r="I174" s="62">
        <v>0</v>
      </c>
      <c r="J174" s="62">
        <v>0</v>
      </c>
      <c r="K174" s="52">
        <v>0</v>
      </c>
      <c r="L174" s="51">
        <v>0</v>
      </c>
      <c r="M174" s="51">
        <v>0</v>
      </c>
      <c r="N174" s="51"/>
      <c r="O174" s="62">
        <v>0</v>
      </c>
      <c r="P174" s="51"/>
      <c r="Q174" s="62">
        <v>0</v>
      </c>
      <c r="R174" s="51"/>
      <c r="S174" s="62">
        <v>0</v>
      </c>
      <c r="T174" s="51"/>
    </row>
    <row r="175" spans="1:21" ht="18.75" customHeight="1" x14ac:dyDescent="0.3">
      <c r="A175" s="25" t="s">
        <v>72</v>
      </c>
      <c r="B175" s="103" t="s">
        <v>73</v>
      </c>
      <c r="C175" s="107" t="s">
        <v>74</v>
      </c>
      <c r="D175" s="23" t="s">
        <v>8</v>
      </c>
      <c r="E175" s="41">
        <f>E177+E178+E179+E180</f>
        <v>481184.72065999999</v>
      </c>
      <c r="F175" s="41">
        <f>F177+F178+F179+F180</f>
        <v>116364.08368000001</v>
      </c>
      <c r="G175" s="46">
        <f t="shared" ref="G175:O175" si="134">G177+G178+G179+G180</f>
        <v>0</v>
      </c>
      <c r="H175" s="46">
        <f t="shared" si="134"/>
        <v>0</v>
      </c>
      <c r="I175" s="46">
        <f t="shared" si="134"/>
        <v>0</v>
      </c>
      <c r="J175" s="46">
        <f t="shared" si="134"/>
        <v>0</v>
      </c>
      <c r="K175" s="46">
        <f t="shared" si="134"/>
        <v>106373.34921000001</v>
      </c>
      <c r="L175" s="46">
        <f t="shared" si="134"/>
        <v>116364.08368000001</v>
      </c>
      <c r="M175" s="46">
        <f t="shared" si="134"/>
        <v>87889.374620000002</v>
      </c>
      <c r="N175" s="46">
        <f t="shared" si="134"/>
        <v>0</v>
      </c>
      <c r="O175" s="46">
        <f t="shared" si="134"/>
        <v>87905.674669999993</v>
      </c>
      <c r="P175" s="46"/>
      <c r="Q175" s="46">
        <f t="shared" ref="Q175" si="135">Q177+Q178+Q179+Q180</f>
        <v>105658.16108000001</v>
      </c>
      <c r="R175" s="46"/>
      <c r="S175" s="46">
        <f t="shared" ref="S175" si="136">S177+S178+S179+S180</f>
        <v>93358.161080000005</v>
      </c>
      <c r="T175" s="46"/>
    </row>
    <row r="176" spans="1:21" ht="30" customHeight="1" x14ac:dyDescent="0.3">
      <c r="A176" s="24"/>
      <c r="B176" s="101"/>
      <c r="C176" s="108"/>
      <c r="D176" s="17" t="s">
        <v>5</v>
      </c>
      <c r="E176" s="41"/>
      <c r="F176" s="41"/>
      <c r="G176" s="49"/>
      <c r="H176" s="44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</row>
    <row r="177" spans="1:20" ht="51.75" customHeight="1" x14ac:dyDescent="0.3">
      <c r="A177" s="24"/>
      <c r="B177" s="101"/>
      <c r="C177" s="108"/>
      <c r="D177" s="18" t="s">
        <v>10</v>
      </c>
      <c r="E177" s="41">
        <f t="shared" ref="E177:F177" si="137">K177+M177+O177+Q177+S177</f>
        <v>0</v>
      </c>
      <c r="F177" s="41">
        <f t="shared" si="137"/>
        <v>0</v>
      </c>
      <c r="G177" s="49">
        <f>G183+G189+G195+G201</f>
        <v>0</v>
      </c>
      <c r="H177" s="49">
        <v>0</v>
      </c>
      <c r="I177" s="49">
        <v>0</v>
      </c>
      <c r="J177" s="49">
        <v>0</v>
      </c>
      <c r="K177" s="49">
        <f t="shared" ref="K177:O177" si="138">K183+K189+K195+K201</f>
        <v>0</v>
      </c>
      <c r="L177" s="49">
        <v>0</v>
      </c>
      <c r="M177" s="49">
        <f t="shared" si="138"/>
        <v>0</v>
      </c>
      <c r="N177" s="49"/>
      <c r="O177" s="49">
        <f t="shared" si="138"/>
        <v>0</v>
      </c>
      <c r="P177" s="49"/>
      <c r="Q177" s="49">
        <f t="shared" ref="Q177" si="139">Q183+Q189+Q195+Q201</f>
        <v>0</v>
      </c>
      <c r="R177" s="49"/>
      <c r="S177" s="49">
        <f t="shared" ref="S177" si="140">S183+S189+S195+S201</f>
        <v>0</v>
      </c>
      <c r="T177" s="49"/>
    </row>
    <row r="178" spans="1:20" ht="24.75" customHeight="1" x14ac:dyDescent="0.3">
      <c r="A178" s="24"/>
      <c r="B178" s="101"/>
      <c r="C178" s="108"/>
      <c r="D178" s="19" t="s">
        <v>11</v>
      </c>
      <c r="E178" s="41">
        <f t="shared" ref="E178:E180" si="141">K178+M178+O178+Q178+S178</f>
        <v>38655.190999999999</v>
      </c>
      <c r="F178" s="41">
        <f t="shared" ref="F178:F180" si="142">L178+N178+P178+R178+T178</f>
        <v>31906.938629999997</v>
      </c>
      <c r="G178" s="49">
        <f>G184+G190+G196+G202</f>
        <v>0</v>
      </c>
      <c r="H178" s="49">
        <v>0</v>
      </c>
      <c r="I178" s="49">
        <v>0</v>
      </c>
      <c r="J178" s="49">
        <v>0</v>
      </c>
      <c r="K178" s="43">
        <f t="shared" ref="K178:O178" si="143">K184+K190+K196+K202</f>
        <v>18576.190999999999</v>
      </c>
      <c r="L178" s="43">
        <f t="shared" si="143"/>
        <v>31906.938629999997</v>
      </c>
      <c r="M178" s="49">
        <f t="shared" si="143"/>
        <v>0</v>
      </c>
      <c r="N178" s="49"/>
      <c r="O178" s="43">
        <f t="shared" si="143"/>
        <v>0</v>
      </c>
      <c r="P178" s="49"/>
      <c r="Q178" s="43">
        <f t="shared" ref="Q178" si="144">Q184+Q190+Q196+Q202</f>
        <v>16005</v>
      </c>
      <c r="R178" s="49"/>
      <c r="S178" s="43">
        <f t="shared" ref="S178" si="145">S184+S190+S196+S202</f>
        <v>4074</v>
      </c>
      <c r="T178" s="49"/>
    </row>
    <row r="179" spans="1:20" ht="30" customHeight="1" x14ac:dyDescent="0.3">
      <c r="A179" s="24"/>
      <c r="B179" s="101"/>
      <c r="C179" s="108"/>
      <c r="D179" s="20" t="s">
        <v>12</v>
      </c>
      <c r="E179" s="41">
        <f t="shared" si="141"/>
        <v>442529.52966</v>
      </c>
      <c r="F179" s="41">
        <f t="shared" si="142"/>
        <v>84457.145050000006</v>
      </c>
      <c r="G179" s="49">
        <v>0</v>
      </c>
      <c r="H179" s="49">
        <v>0</v>
      </c>
      <c r="I179" s="49">
        <v>0</v>
      </c>
      <c r="J179" s="49">
        <v>0</v>
      </c>
      <c r="K179" s="43">
        <f t="shared" ref="K179:O180" si="146">K185+K191+K197+K203</f>
        <v>87797.158210000009</v>
      </c>
      <c r="L179" s="43">
        <f t="shared" si="146"/>
        <v>84457.145050000006</v>
      </c>
      <c r="M179" s="43">
        <f t="shared" si="146"/>
        <v>87889.374620000002</v>
      </c>
      <c r="N179" s="43"/>
      <c r="O179" s="43">
        <f>O185+O191+O197+O203</f>
        <v>87905.674669999993</v>
      </c>
      <c r="P179" s="49"/>
      <c r="Q179" s="43">
        <f>Q185+Q191+Q197+Q203</f>
        <v>89653.161080000005</v>
      </c>
      <c r="R179" s="49"/>
      <c r="S179" s="43">
        <f>S185+S191+S197+S203</f>
        <v>89284.161080000005</v>
      </c>
      <c r="T179" s="49"/>
    </row>
    <row r="180" spans="1:20" ht="46.5" customHeight="1" x14ac:dyDescent="0.3">
      <c r="A180" s="22"/>
      <c r="B180" s="101"/>
      <c r="C180" s="108"/>
      <c r="D180" s="21" t="s">
        <v>13</v>
      </c>
      <c r="E180" s="41">
        <f t="shared" si="141"/>
        <v>0</v>
      </c>
      <c r="F180" s="41">
        <f t="shared" si="142"/>
        <v>0</v>
      </c>
      <c r="G180" s="49">
        <f>G186+G192+G198+G204</f>
        <v>0</v>
      </c>
      <c r="H180" s="49">
        <v>0</v>
      </c>
      <c r="I180" s="49">
        <v>0</v>
      </c>
      <c r="J180" s="49">
        <v>0</v>
      </c>
      <c r="K180" s="49">
        <f t="shared" si="146"/>
        <v>0</v>
      </c>
      <c r="L180" s="49">
        <f t="shared" si="146"/>
        <v>0</v>
      </c>
      <c r="M180" s="49">
        <f t="shared" si="146"/>
        <v>0</v>
      </c>
      <c r="N180" s="49"/>
      <c r="O180" s="49">
        <f t="shared" si="146"/>
        <v>0</v>
      </c>
      <c r="P180" s="49"/>
      <c r="Q180" s="49">
        <f t="shared" ref="Q180" si="147">Q186+Q192+Q198+Q204</f>
        <v>0</v>
      </c>
      <c r="R180" s="49"/>
      <c r="S180" s="49">
        <f t="shared" ref="S180" si="148">S186+S192+S198+S204</f>
        <v>0</v>
      </c>
      <c r="T180" s="49"/>
    </row>
    <row r="181" spans="1:20" ht="21.75" customHeight="1" x14ac:dyDescent="0.3">
      <c r="A181" s="24"/>
      <c r="B181" s="103" t="s">
        <v>28</v>
      </c>
      <c r="C181" s="108"/>
      <c r="D181" s="23" t="s">
        <v>8</v>
      </c>
      <c r="E181" s="75">
        <f>E183+E184+E185+E186</f>
        <v>34901.038500000002</v>
      </c>
      <c r="F181" s="75">
        <f>F183+F184+F185+F186</f>
        <v>23553.111259999998</v>
      </c>
      <c r="G181" s="75">
        <f t="shared" ref="G181:O181" si="149">G183+G184+G185+G186</f>
        <v>0</v>
      </c>
      <c r="H181" s="75">
        <f t="shared" si="149"/>
        <v>0</v>
      </c>
      <c r="I181" s="75">
        <f t="shared" si="149"/>
        <v>0</v>
      </c>
      <c r="J181" s="75">
        <f t="shared" si="149"/>
        <v>0</v>
      </c>
      <c r="K181" s="75">
        <f t="shared" si="149"/>
        <v>10292.038500000001</v>
      </c>
      <c r="L181" s="75">
        <f t="shared" si="149"/>
        <v>23553.111259999998</v>
      </c>
      <c r="M181" s="75">
        <f t="shared" si="149"/>
        <v>916.5</v>
      </c>
      <c r="N181" s="75">
        <f t="shared" si="149"/>
        <v>0</v>
      </c>
      <c r="O181" s="75">
        <f t="shared" si="149"/>
        <v>916.5</v>
      </c>
      <c r="P181" s="75"/>
      <c r="Q181" s="75">
        <f t="shared" ref="Q181" si="150">Q183+Q184+Q185+Q186</f>
        <v>17538</v>
      </c>
      <c r="R181" s="75"/>
      <c r="S181" s="75">
        <f t="shared" ref="S181" si="151">S183+S184+S185+S186</f>
        <v>5238</v>
      </c>
      <c r="T181" s="75"/>
    </row>
    <row r="182" spans="1:20" ht="21.75" customHeight="1" x14ac:dyDescent="0.3">
      <c r="A182" s="24"/>
      <c r="B182" s="101"/>
      <c r="C182" s="108"/>
      <c r="D182" s="17" t="s">
        <v>5</v>
      </c>
      <c r="E182" s="41"/>
      <c r="F182" s="41"/>
      <c r="G182" s="49"/>
      <c r="H182" s="44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</row>
    <row r="183" spans="1:20" ht="51.75" customHeight="1" x14ac:dyDescent="0.3">
      <c r="A183" s="24"/>
      <c r="B183" s="101"/>
      <c r="C183" s="108"/>
      <c r="D183" s="18" t="s">
        <v>10</v>
      </c>
      <c r="E183" s="41">
        <f t="shared" ref="E183:F183" si="152">K183+M183+O183+Q183+S183</f>
        <v>0</v>
      </c>
      <c r="F183" s="41">
        <f t="shared" si="152"/>
        <v>0</v>
      </c>
      <c r="G183" s="49">
        <v>0</v>
      </c>
      <c r="H183" s="49">
        <v>0</v>
      </c>
      <c r="I183" s="49">
        <v>0</v>
      </c>
      <c r="J183" s="49">
        <v>0</v>
      </c>
      <c r="K183" s="49">
        <v>0</v>
      </c>
      <c r="L183" s="49">
        <v>0</v>
      </c>
      <c r="M183" s="49">
        <v>0</v>
      </c>
      <c r="N183" s="49"/>
      <c r="O183" s="49">
        <v>0</v>
      </c>
      <c r="P183" s="49"/>
      <c r="Q183" s="49">
        <v>0</v>
      </c>
      <c r="R183" s="49"/>
      <c r="S183" s="49">
        <v>0</v>
      </c>
      <c r="T183" s="49"/>
    </row>
    <row r="184" spans="1:20" ht="27.75" customHeight="1" x14ac:dyDescent="0.3">
      <c r="A184" s="24"/>
      <c r="B184" s="101"/>
      <c r="C184" s="108"/>
      <c r="D184" s="19" t="s">
        <v>11</v>
      </c>
      <c r="E184" s="41">
        <f t="shared" ref="E184:E186" si="153">K184+M184+O184+Q184+S184</f>
        <v>29167.308000000001</v>
      </c>
      <c r="F184" s="41">
        <f t="shared" ref="F184:F186" si="154">L184+N184+P184+R184+T184</f>
        <v>22107.055629999999</v>
      </c>
      <c r="G184" s="49">
        <v>0</v>
      </c>
      <c r="H184" s="49">
        <v>0</v>
      </c>
      <c r="I184" s="49">
        <v>0</v>
      </c>
      <c r="J184" s="49">
        <v>0</v>
      </c>
      <c r="K184" s="43">
        <v>9088.3080000000009</v>
      </c>
      <c r="L184" s="43">
        <v>22107.055629999999</v>
      </c>
      <c r="M184" s="49">
        <v>0</v>
      </c>
      <c r="N184" s="49"/>
      <c r="O184" s="43">
        <v>0</v>
      </c>
      <c r="P184" s="49"/>
      <c r="Q184" s="43">
        <v>16005</v>
      </c>
      <c r="R184" s="49"/>
      <c r="S184" s="43">
        <v>4074</v>
      </c>
      <c r="T184" s="49"/>
    </row>
    <row r="185" spans="1:20" ht="21" customHeight="1" x14ac:dyDescent="0.3">
      <c r="A185" s="24"/>
      <c r="B185" s="101"/>
      <c r="C185" s="108"/>
      <c r="D185" s="20" t="s">
        <v>12</v>
      </c>
      <c r="E185" s="41">
        <f t="shared" si="153"/>
        <v>5733.7304999999997</v>
      </c>
      <c r="F185" s="41">
        <f t="shared" si="154"/>
        <v>1446.0556300000001</v>
      </c>
      <c r="G185" s="49">
        <v>0</v>
      </c>
      <c r="H185" s="49">
        <v>0</v>
      </c>
      <c r="I185" s="49">
        <v>0</v>
      </c>
      <c r="J185" s="49">
        <v>0</v>
      </c>
      <c r="K185" s="43">
        <v>1203.7304999999999</v>
      </c>
      <c r="L185" s="43">
        <v>1446.0556300000001</v>
      </c>
      <c r="M185" s="43">
        <v>916.5</v>
      </c>
      <c r="N185" s="43"/>
      <c r="O185" s="43">
        <v>916.5</v>
      </c>
      <c r="P185" s="49"/>
      <c r="Q185" s="43">
        <v>1533</v>
      </c>
      <c r="R185" s="49"/>
      <c r="S185" s="43">
        <v>1164</v>
      </c>
      <c r="T185" s="49"/>
    </row>
    <row r="186" spans="1:20" ht="63" customHeight="1" x14ac:dyDescent="0.3">
      <c r="A186" s="24"/>
      <c r="B186" s="102"/>
      <c r="C186" s="108"/>
      <c r="D186" s="21" t="s">
        <v>13</v>
      </c>
      <c r="E186" s="41">
        <f t="shared" si="153"/>
        <v>0</v>
      </c>
      <c r="F186" s="41">
        <f t="shared" si="154"/>
        <v>0</v>
      </c>
      <c r="G186" s="49">
        <v>0</v>
      </c>
      <c r="H186" s="49">
        <v>0</v>
      </c>
      <c r="I186" s="49">
        <v>0</v>
      </c>
      <c r="J186" s="49">
        <v>0</v>
      </c>
      <c r="K186" s="49">
        <v>0</v>
      </c>
      <c r="L186" s="49">
        <v>0</v>
      </c>
      <c r="M186" s="49">
        <v>0</v>
      </c>
      <c r="N186" s="49"/>
      <c r="O186" s="49">
        <v>0</v>
      </c>
      <c r="P186" s="49"/>
      <c r="Q186" s="49">
        <v>0</v>
      </c>
      <c r="R186" s="49"/>
      <c r="S186" s="49">
        <v>0</v>
      </c>
      <c r="T186" s="49"/>
    </row>
    <row r="187" spans="1:20" ht="28.5" customHeight="1" x14ac:dyDescent="0.3">
      <c r="A187" s="24"/>
      <c r="B187" s="103" t="s">
        <v>29</v>
      </c>
      <c r="C187" s="108"/>
      <c r="D187" s="23" t="s">
        <v>8</v>
      </c>
      <c r="E187" s="75">
        <f>E189+E190+E191+E192</f>
        <v>2270</v>
      </c>
      <c r="F187" s="75">
        <f>F189+F190+F191+F192</f>
        <v>0</v>
      </c>
      <c r="G187" s="75">
        <f t="shared" ref="G187:O187" si="155">G189+G190+G191+G192</f>
        <v>0</v>
      </c>
      <c r="H187" s="75">
        <f t="shared" si="155"/>
        <v>0</v>
      </c>
      <c r="I187" s="75">
        <f>I189+I190+I191+I192</f>
        <v>0</v>
      </c>
      <c r="J187" s="75">
        <f t="shared" si="155"/>
        <v>0</v>
      </c>
      <c r="K187" s="75">
        <f t="shared" si="155"/>
        <v>450</v>
      </c>
      <c r="L187" s="75">
        <f t="shared" si="155"/>
        <v>0</v>
      </c>
      <c r="M187" s="75">
        <f t="shared" si="155"/>
        <v>470</v>
      </c>
      <c r="N187" s="75">
        <f t="shared" si="155"/>
        <v>0</v>
      </c>
      <c r="O187" s="75">
        <f t="shared" si="155"/>
        <v>450</v>
      </c>
      <c r="P187" s="75"/>
      <c r="Q187" s="75">
        <f t="shared" ref="Q187" si="156">Q189+Q190+Q191+Q192</f>
        <v>450</v>
      </c>
      <c r="R187" s="75"/>
      <c r="S187" s="75">
        <f t="shared" ref="S187" si="157">S189+S190+S191+S192</f>
        <v>450</v>
      </c>
      <c r="T187" s="75"/>
    </row>
    <row r="188" spans="1:20" ht="22.5" customHeight="1" x14ac:dyDescent="0.3">
      <c r="A188" s="24"/>
      <c r="B188" s="101"/>
      <c r="C188" s="108"/>
      <c r="D188" s="17" t="s">
        <v>5</v>
      </c>
      <c r="E188" s="41"/>
      <c r="F188" s="41"/>
      <c r="G188" s="49"/>
      <c r="H188" s="44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</row>
    <row r="189" spans="1:20" ht="46.5" customHeight="1" x14ac:dyDescent="0.3">
      <c r="A189" s="24"/>
      <c r="B189" s="101"/>
      <c r="C189" s="108"/>
      <c r="D189" s="18" t="s">
        <v>10</v>
      </c>
      <c r="E189" s="41">
        <f t="shared" ref="E189:F189" si="158">K189+M189+O189+Q189+S189</f>
        <v>0</v>
      </c>
      <c r="F189" s="41">
        <f t="shared" si="158"/>
        <v>0</v>
      </c>
      <c r="G189" s="49">
        <v>0</v>
      </c>
      <c r="H189" s="49">
        <v>0</v>
      </c>
      <c r="I189" s="49">
        <v>0</v>
      </c>
      <c r="J189" s="49">
        <v>0</v>
      </c>
      <c r="K189" s="49">
        <v>0</v>
      </c>
      <c r="L189" s="49">
        <v>0</v>
      </c>
      <c r="M189" s="49">
        <v>0</v>
      </c>
      <c r="N189" s="49"/>
      <c r="O189" s="49">
        <v>0</v>
      </c>
      <c r="P189" s="49"/>
      <c r="Q189" s="49">
        <v>0</v>
      </c>
      <c r="R189" s="49"/>
      <c r="S189" s="49">
        <v>0</v>
      </c>
      <c r="T189" s="49"/>
    </row>
    <row r="190" spans="1:20" ht="28.5" customHeight="1" x14ac:dyDescent="0.3">
      <c r="A190" s="24"/>
      <c r="B190" s="101"/>
      <c r="C190" s="108"/>
      <c r="D190" s="19" t="s">
        <v>11</v>
      </c>
      <c r="E190" s="41">
        <f t="shared" ref="E190:E192" si="159">K190+M190+O190+Q190+S190</f>
        <v>0</v>
      </c>
      <c r="F190" s="41">
        <f t="shared" ref="F190:F192" si="160">L190+N190+P190+R190+T190</f>
        <v>0</v>
      </c>
      <c r="G190" s="49">
        <v>0</v>
      </c>
      <c r="H190" s="49">
        <v>0</v>
      </c>
      <c r="I190" s="49">
        <v>0</v>
      </c>
      <c r="J190" s="49">
        <v>0</v>
      </c>
      <c r="K190" s="49">
        <v>0</v>
      </c>
      <c r="L190" s="49">
        <v>0</v>
      </c>
      <c r="M190" s="49">
        <v>0</v>
      </c>
      <c r="N190" s="49"/>
      <c r="O190" s="49">
        <v>0</v>
      </c>
      <c r="P190" s="49"/>
      <c r="Q190" s="49">
        <v>0</v>
      </c>
      <c r="R190" s="49"/>
      <c r="S190" s="49">
        <v>0</v>
      </c>
      <c r="T190" s="49"/>
    </row>
    <row r="191" spans="1:20" ht="27.75" customHeight="1" x14ac:dyDescent="0.3">
      <c r="A191" s="24"/>
      <c r="B191" s="101"/>
      <c r="C191" s="108"/>
      <c r="D191" s="20" t="s">
        <v>12</v>
      </c>
      <c r="E191" s="41">
        <f t="shared" si="159"/>
        <v>2270</v>
      </c>
      <c r="F191" s="41">
        <f t="shared" si="160"/>
        <v>0</v>
      </c>
      <c r="G191" s="49">
        <v>0</v>
      </c>
      <c r="H191" s="49">
        <v>0</v>
      </c>
      <c r="I191" s="49">
        <v>0</v>
      </c>
      <c r="J191" s="49">
        <v>0</v>
      </c>
      <c r="K191" s="49">
        <v>450</v>
      </c>
      <c r="L191" s="49">
        <v>0</v>
      </c>
      <c r="M191" s="49">
        <v>470</v>
      </c>
      <c r="N191" s="49"/>
      <c r="O191" s="43">
        <v>450</v>
      </c>
      <c r="P191" s="49"/>
      <c r="Q191" s="43">
        <v>450</v>
      </c>
      <c r="R191" s="49"/>
      <c r="S191" s="43">
        <v>450</v>
      </c>
      <c r="T191" s="49"/>
    </row>
    <row r="192" spans="1:20" ht="51.75" customHeight="1" x14ac:dyDescent="0.3">
      <c r="A192" s="24"/>
      <c r="B192" s="102"/>
      <c r="C192" s="108"/>
      <c r="D192" s="21" t="s">
        <v>13</v>
      </c>
      <c r="E192" s="41">
        <f t="shared" si="159"/>
        <v>0</v>
      </c>
      <c r="F192" s="41">
        <f t="shared" si="160"/>
        <v>0</v>
      </c>
      <c r="G192" s="49">
        <v>0</v>
      </c>
      <c r="H192" s="49">
        <v>0</v>
      </c>
      <c r="I192" s="49">
        <v>0</v>
      </c>
      <c r="J192" s="49">
        <v>0</v>
      </c>
      <c r="K192" s="49">
        <v>0</v>
      </c>
      <c r="L192" s="49">
        <v>0</v>
      </c>
      <c r="M192" s="49">
        <v>0</v>
      </c>
      <c r="N192" s="49"/>
      <c r="O192" s="49">
        <v>0</v>
      </c>
      <c r="P192" s="49"/>
      <c r="Q192" s="49">
        <v>0</v>
      </c>
      <c r="R192" s="49"/>
      <c r="S192" s="49">
        <v>0</v>
      </c>
      <c r="T192" s="49"/>
    </row>
    <row r="193" spans="1:20" ht="27.75" customHeight="1" x14ac:dyDescent="0.3">
      <c r="A193" s="24"/>
      <c r="B193" s="103" t="s">
        <v>27</v>
      </c>
      <c r="C193" s="108"/>
      <c r="D193" s="23" t="s">
        <v>8</v>
      </c>
      <c r="E193" s="75">
        <f>E195+E196+E197+E198</f>
        <v>212.5</v>
      </c>
      <c r="F193" s="75">
        <f>F195+F196+F197+F198</f>
        <v>42.5</v>
      </c>
      <c r="G193" s="75">
        <f t="shared" ref="G193:O193" si="161">G195+G196+G197+G198</f>
        <v>0</v>
      </c>
      <c r="H193" s="75">
        <f t="shared" si="161"/>
        <v>0</v>
      </c>
      <c r="I193" s="75">
        <f t="shared" si="161"/>
        <v>0</v>
      </c>
      <c r="J193" s="75">
        <f t="shared" si="161"/>
        <v>0</v>
      </c>
      <c r="K193" s="75">
        <f t="shared" si="161"/>
        <v>42.5</v>
      </c>
      <c r="L193" s="75">
        <f t="shared" si="161"/>
        <v>42.5</v>
      </c>
      <c r="M193" s="75">
        <f t="shared" si="161"/>
        <v>42.5</v>
      </c>
      <c r="N193" s="75">
        <f t="shared" si="161"/>
        <v>0</v>
      </c>
      <c r="O193" s="75">
        <f t="shared" si="161"/>
        <v>42.5</v>
      </c>
      <c r="P193" s="75"/>
      <c r="Q193" s="75">
        <f t="shared" ref="Q193" si="162">Q195+Q196+Q197+Q198</f>
        <v>42.5</v>
      </c>
      <c r="R193" s="75"/>
      <c r="S193" s="75">
        <f t="shared" ref="S193" si="163">S195+S196+S197+S198</f>
        <v>42.5</v>
      </c>
      <c r="T193" s="75"/>
    </row>
    <row r="194" spans="1:20" ht="21.75" customHeight="1" x14ac:dyDescent="0.3">
      <c r="A194" s="24"/>
      <c r="B194" s="101"/>
      <c r="C194" s="108"/>
      <c r="D194" s="17" t="s">
        <v>5</v>
      </c>
      <c r="E194" s="41"/>
      <c r="F194" s="41"/>
      <c r="G194" s="49"/>
      <c r="H194" s="44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</row>
    <row r="195" spans="1:20" ht="49.5" customHeight="1" x14ac:dyDescent="0.3">
      <c r="A195" s="24"/>
      <c r="B195" s="101"/>
      <c r="C195" s="108"/>
      <c r="D195" s="18" t="s">
        <v>10</v>
      </c>
      <c r="E195" s="41">
        <f t="shared" ref="E195:F195" si="164">K195+M195+O195+Q195+S195</f>
        <v>0</v>
      </c>
      <c r="F195" s="41">
        <f t="shared" si="164"/>
        <v>0</v>
      </c>
      <c r="G195" s="49">
        <v>0</v>
      </c>
      <c r="H195" s="44">
        <v>0</v>
      </c>
      <c r="I195" s="44">
        <v>0</v>
      </c>
      <c r="J195" s="44">
        <v>0</v>
      </c>
      <c r="K195" s="49">
        <v>0</v>
      </c>
      <c r="L195" s="49">
        <v>0</v>
      </c>
      <c r="M195" s="49">
        <v>0</v>
      </c>
      <c r="N195" s="49"/>
      <c r="O195" s="49">
        <v>0</v>
      </c>
      <c r="P195" s="49"/>
      <c r="Q195" s="49">
        <v>0</v>
      </c>
      <c r="R195" s="49"/>
      <c r="S195" s="49">
        <v>0</v>
      </c>
      <c r="T195" s="49"/>
    </row>
    <row r="196" spans="1:20" ht="28.5" customHeight="1" x14ac:dyDescent="0.3">
      <c r="A196" s="24"/>
      <c r="B196" s="101"/>
      <c r="C196" s="108"/>
      <c r="D196" s="19" t="s">
        <v>11</v>
      </c>
      <c r="E196" s="41">
        <f t="shared" ref="E196:E198" si="165">K196+M196+O196+Q196+S196</f>
        <v>0</v>
      </c>
      <c r="F196" s="41">
        <f t="shared" ref="F196:F198" si="166">L196+N196+P196+R196+T196</f>
        <v>0</v>
      </c>
      <c r="G196" s="49">
        <v>0</v>
      </c>
      <c r="H196" s="44">
        <v>0</v>
      </c>
      <c r="I196" s="44">
        <v>0</v>
      </c>
      <c r="J196" s="44">
        <v>0</v>
      </c>
      <c r="K196" s="49">
        <v>0</v>
      </c>
      <c r="L196" s="49">
        <v>0</v>
      </c>
      <c r="M196" s="49">
        <v>0</v>
      </c>
      <c r="N196" s="49"/>
      <c r="O196" s="49">
        <v>0</v>
      </c>
      <c r="P196" s="49"/>
      <c r="Q196" s="49">
        <v>0</v>
      </c>
      <c r="R196" s="49"/>
      <c r="S196" s="49">
        <v>0</v>
      </c>
      <c r="T196" s="49"/>
    </row>
    <row r="197" spans="1:20" ht="25.5" customHeight="1" x14ac:dyDescent="0.3">
      <c r="A197" s="24"/>
      <c r="B197" s="101"/>
      <c r="C197" s="108"/>
      <c r="D197" s="20" t="s">
        <v>12</v>
      </c>
      <c r="E197" s="41">
        <f t="shared" si="165"/>
        <v>212.5</v>
      </c>
      <c r="F197" s="41">
        <f t="shared" si="166"/>
        <v>42.5</v>
      </c>
      <c r="G197" s="49">
        <v>0</v>
      </c>
      <c r="H197" s="44">
        <v>0</v>
      </c>
      <c r="I197" s="44">
        <v>0</v>
      </c>
      <c r="J197" s="44">
        <v>0</v>
      </c>
      <c r="K197" s="43">
        <v>42.5</v>
      </c>
      <c r="L197" s="43">
        <v>42.5</v>
      </c>
      <c r="M197" s="43">
        <v>42.5</v>
      </c>
      <c r="N197" s="43"/>
      <c r="O197" s="43">
        <v>42.5</v>
      </c>
      <c r="P197" s="43"/>
      <c r="Q197" s="43">
        <v>42.5</v>
      </c>
      <c r="R197" s="43"/>
      <c r="S197" s="43">
        <v>42.5</v>
      </c>
      <c r="T197" s="43"/>
    </row>
    <row r="198" spans="1:20" ht="71.25" customHeight="1" x14ac:dyDescent="0.3">
      <c r="A198" s="24"/>
      <c r="B198" s="102"/>
      <c r="C198" s="108"/>
      <c r="D198" s="21" t="s">
        <v>13</v>
      </c>
      <c r="E198" s="41">
        <f t="shared" si="165"/>
        <v>0</v>
      </c>
      <c r="F198" s="41">
        <f t="shared" si="166"/>
        <v>0</v>
      </c>
      <c r="G198" s="49">
        <v>0</v>
      </c>
      <c r="H198" s="44">
        <v>0</v>
      </c>
      <c r="I198" s="44">
        <v>0</v>
      </c>
      <c r="J198" s="44">
        <v>0</v>
      </c>
      <c r="K198" s="49">
        <v>0</v>
      </c>
      <c r="L198" s="49">
        <v>0</v>
      </c>
      <c r="M198" s="49">
        <v>0</v>
      </c>
      <c r="N198" s="49"/>
      <c r="O198" s="49">
        <v>0</v>
      </c>
      <c r="P198" s="49"/>
      <c r="Q198" s="49">
        <v>0</v>
      </c>
      <c r="R198" s="49"/>
      <c r="S198" s="49">
        <v>0</v>
      </c>
      <c r="T198" s="49"/>
    </row>
    <row r="199" spans="1:20" ht="25.5" customHeight="1" x14ac:dyDescent="0.3">
      <c r="A199" s="24"/>
      <c r="B199" s="103" t="s">
        <v>20</v>
      </c>
      <c r="C199" s="108"/>
      <c r="D199" s="23" t="s">
        <v>8</v>
      </c>
      <c r="E199" s="75">
        <f>E201+E202+E203+E204</f>
        <v>443801.18215999997</v>
      </c>
      <c r="F199" s="75">
        <f>F201+F202+F203+F204</f>
        <v>92768.472420000006</v>
      </c>
      <c r="G199" s="75">
        <f t="shared" ref="G199:T199" si="167">G201+G202+G203+G204</f>
        <v>0</v>
      </c>
      <c r="H199" s="75">
        <f t="shared" si="167"/>
        <v>0</v>
      </c>
      <c r="I199" s="75">
        <f t="shared" si="167"/>
        <v>0</v>
      </c>
      <c r="J199" s="75">
        <f t="shared" si="167"/>
        <v>0</v>
      </c>
      <c r="K199" s="75">
        <f t="shared" si="167"/>
        <v>95588.810710000005</v>
      </c>
      <c r="L199" s="75">
        <f t="shared" si="167"/>
        <v>92768.472420000006</v>
      </c>
      <c r="M199" s="75">
        <f t="shared" si="167"/>
        <v>86460.374620000002</v>
      </c>
      <c r="N199" s="75">
        <f t="shared" si="167"/>
        <v>0</v>
      </c>
      <c r="O199" s="75">
        <f t="shared" si="167"/>
        <v>86496.674669999993</v>
      </c>
      <c r="P199" s="75">
        <f t="shared" si="167"/>
        <v>0</v>
      </c>
      <c r="Q199" s="75">
        <f t="shared" si="167"/>
        <v>87627.661080000005</v>
      </c>
      <c r="R199" s="75">
        <f t="shared" si="167"/>
        <v>0</v>
      </c>
      <c r="S199" s="75">
        <f t="shared" si="167"/>
        <v>87627.661080000005</v>
      </c>
      <c r="T199" s="75">
        <f t="shared" si="167"/>
        <v>0</v>
      </c>
    </row>
    <row r="200" spans="1:20" ht="24.75" customHeight="1" x14ac:dyDescent="0.3">
      <c r="A200" s="24"/>
      <c r="B200" s="101"/>
      <c r="C200" s="108"/>
      <c r="D200" s="17" t="s">
        <v>5</v>
      </c>
      <c r="E200" s="41"/>
      <c r="F200" s="41"/>
      <c r="G200" s="49"/>
      <c r="H200" s="44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</row>
    <row r="201" spans="1:20" ht="46.5" customHeight="1" x14ac:dyDescent="0.3">
      <c r="A201" s="24"/>
      <c r="B201" s="101"/>
      <c r="C201" s="108"/>
      <c r="D201" s="18" t="s">
        <v>10</v>
      </c>
      <c r="E201" s="41">
        <f>K201+M201+O201+Q201+S201</f>
        <v>0</v>
      </c>
      <c r="F201" s="41">
        <f>L201+N201+P201+R201+T201</f>
        <v>0</v>
      </c>
      <c r="G201" s="44">
        <v>0</v>
      </c>
      <c r="H201" s="44">
        <v>0</v>
      </c>
      <c r="I201" s="44">
        <v>0</v>
      </c>
      <c r="J201" s="44">
        <v>0</v>
      </c>
      <c r="K201" s="49">
        <v>0</v>
      </c>
      <c r="L201" s="49">
        <v>0</v>
      </c>
      <c r="M201" s="49">
        <v>0</v>
      </c>
      <c r="N201" s="49"/>
      <c r="O201" s="49">
        <v>0</v>
      </c>
      <c r="P201" s="49"/>
      <c r="Q201" s="49">
        <v>0</v>
      </c>
      <c r="R201" s="49"/>
      <c r="S201" s="49">
        <v>0</v>
      </c>
      <c r="T201" s="49"/>
    </row>
    <row r="202" spans="1:20" ht="24.75" customHeight="1" x14ac:dyDescent="0.3">
      <c r="A202" s="24"/>
      <c r="B202" s="101"/>
      <c r="C202" s="108"/>
      <c r="D202" s="19" t="s">
        <v>11</v>
      </c>
      <c r="E202" s="41">
        <f t="shared" ref="E202:E203" si="168">K202+M202+O202+Q202+S202</f>
        <v>9487.8829999999998</v>
      </c>
      <c r="F202" s="41">
        <f t="shared" ref="F202:F204" si="169">L202+N202+P202+R202+T202</f>
        <v>9799.8829999999998</v>
      </c>
      <c r="G202" s="44">
        <v>0</v>
      </c>
      <c r="H202" s="44">
        <v>0</v>
      </c>
      <c r="I202" s="44">
        <v>0</v>
      </c>
      <c r="J202" s="44">
        <v>0</v>
      </c>
      <c r="K202" s="43">
        <v>9487.8829999999998</v>
      </c>
      <c r="L202" s="43">
        <v>9799.8829999999998</v>
      </c>
      <c r="M202" s="49">
        <v>0</v>
      </c>
      <c r="N202" s="49"/>
      <c r="O202" s="49">
        <v>0</v>
      </c>
      <c r="P202" s="49"/>
      <c r="Q202" s="49">
        <v>0</v>
      </c>
      <c r="R202" s="49"/>
      <c r="S202" s="49">
        <v>0</v>
      </c>
      <c r="T202" s="49"/>
    </row>
    <row r="203" spans="1:20" ht="24" customHeight="1" x14ac:dyDescent="0.3">
      <c r="A203" s="24"/>
      <c r="B203" s="101"/>
      <c r="C203" s="108"/>
      <c r="D203" s="20" t="s">
        <v>12</v>
      </c>
      <c r="E203" s="41">
        <f t="shared" si="168"/>
        <v>434313.29916</v>
      </c>
      <c r="F203" s="41">
        <f t="shared" si="169"/>
        <v>82968.589420000004</v>
      </c>
      <c r="G203" s="44">
        <v>0</v>
      </c>
      <c r="H203" s="44">
        <v>0</v>
      </c>
      <c r="I203" s="44">
        <v>0</v>
      </c>
      <c r="J203" s="44">
        <v>0</v>
      </c>
      <c r="K203" s="43">
        <v>86100.927710000004</v>
      </c>
      <c r="L203" s="43">
        <v>82968.589420000004</v>
      </c>
      <c r="M203" s="69">
        <v>86460.374620000002</v>
      </c>
      <c r="N203" s="43"/>
      <c r="O203" s="43">
        <v>86496.674669999993</v>
      </c>
      <c r="P203" s="49"/>
      <c r="Q203" s="43">
        <v>87627.661080000005</v>
      </c>
      <c r="R203" s="49"/>
      <c r="S203" s="43">
        <v>87627.661080000005</v>
      </c>
      <c r="T203" s="49"/>
    </row>
    <row r="204" spans="1:20" ht="51.75" customHeight="1" x14ac:dyDescent="0.3">
      <c r="A204" s="22"/>
      <c r="B204" s="102"/>
      <c r="C204" s="109"/>
      <c r="D204" s="21" t="s">
        <v>13</v>
      </c>
      <c r="E204" s="41">
        <f>K204+M204+O204+Q204+S204</f>
        <v>0</v>
      </c>
      <c r="F204" s="41">
        <f t="shared" si="169"/>
        <v>0</v>
      </c>
      <c r="G204" s="44">
        <v>0</v>
      </c>
      <c r="H204" s="44">
        <v>0</v>
      </c>
      <c r="I204" s="44">
        <v>0</v>
      </c>
      <c r="J204" s="44">
        <v>0</v>
      </c>
      <c r="K204" s="49">
        <v>0</v>
      </c>
      <c r="L204" s="49">
        <v>0</v>
      </c>
      <c r="M204" s="49">
        <v>0</v>
      </c>
      <c r="N204" s="49"/>
      <c r="O204" s="49">
        <v>0</v>
      </c>
      <c r="P204" s="49"/>
      <c r="Q204" s="49">
        <v>0</v>
      </c>
      <c r="R204" s="49"/>
      <c r="S204" s="49">
        <v>0</v>
      </c>
      <c r="T204" s="49"/>
    </row>
    <row r="205" spans="1:20" ht="36.75" customHeight="1" x14ac:dyDescent="0.3">
      <c r="A205" s="31" t="s">
        <v>75</v>
      </c>
      <c r="B205" s="103" t="s">
        <v>80</v>
      </c>
      <c r="C205" s="103" t="s">
        <v>101</v>
      </c>
      <c r="D205" s="23" t="s">
        <v>8</v>
      </c>
      <c r="E205" s="46">
        <f>E207+E208+E209+E210</f>
        <v>100</v>
      </c>
      <c r="F205" s="46">
        <f>F207+F208+F209+F210</f>
        <v>0</v>
      </c>
      <c r="G205" s="46">
        <f t="shared" ref="G205:O205" si="170">G207+G208+G209+G210</f>
        <v>0</v>
      </c>
      <c r="H205" s="46">
        <f t="shared" si="170"/>
        <v>0</v>
      </c>
      <c r="I205" s="46">
        <f t="shared" si="170"/>
        <v>0</v>
      </c>
      <c r="J205" s="46">
        <f t="shared" si="170"/>
        <v>0</v>
      </c>
      <c r="K205" s="46">
        <f t="shared" si="170"/>
        <v>0</v>
      </c>
      <c r="L205" s="46">
        <f t="shared" si="170"/>
        <v>0</v>
      </c>
      <c r="M205" s="46">
        <f t="shared" si="170"/>
        <v>25</v>
      </c>
      <c r="N205" s="46">
        <f t="shared" si="170"/>
        <v>0</v>
      </c>
      <c r="O205" s="46">
        <f t="shared" si="170"/>
        <v>25</v>
      </c>
      <c r="P205" s="46"/>
      <c r="Q205" s="46">
        <f t="shared" ref="Q205" si="171">Q207+Q208+Q209+Q210</f>
        <v>25</v>
      </c>
      <c r="R205" s="46"/>
      <c r="S205" s="46">
        <f t="shared" ref="S205" si="172">S207+S208+S209+S210</f>
        <v>25</v>
      </c>
      <c r="T205" s="46"/>
    </row>
    <row r="206" spans="1:20" ht="27.75" customHeight="1" x14ac:dyDescent="0.25">
      <c r="A206" s="32"/>
      <c r="B206" s="101"/>
      <c r="C206" s="101"/>
      <c r="D206" s="17" t="s">
        <v>5</v>
      </c>
      <c r="E206" s="41"/>
      <c r="F206" s="41"/>
      <c r="G206" s="45"/>
      <c r="H206" s="48"/>
      <c r="I206" s="45"/>
      <c r="J206" s="45"/>
      <c r="K206" s="45"/>
      <c r="L206" s="65"/>
      <c r="M206" s="65"/>
      <c r="N206" s="65"/>
      <c r="O206" s="65"/>
      <c r="P206" s="65"/>
      <c r="Q206" s="65"/>
      <c r="R206" s="65"/>
      <c r="S206" s="65"/>
      <c r="T206" s="65"/>
    </row>
    <row r="207" spans="1:20" ht="46.5" customHeight="1" x14ac:dyDescent="0.25">
      <c r="A207" s="32"/>
      <c r="B207" s="101"/>
      <c r="C207" s="101"/>
      <c r="D207" s="18" t="s">
        <v>10</v>
      </c>
      <c r="E207" s="41">
        <f t="shared" ref="E207:F207" si="173">K207+M207+O207+Q207+S207</f>
        <v>0</v>
      </c>
      <c r="F207" s="41">
        <f t="shared" si="173"/>
        <v>0</v>
      </c>
      <c r="G207" s="45">
        <v>0</v>
      </c>
      <c r="H207" s="48">
        <v>0</v>
      </c>
      <c r="I207" s="45">
        <v>0</v>
      </c>
      <c r="J207" s="45">
        <v>0</v>
      </c>
      <c r="K207" s="45">
        <v>0</v>
      </c>
      <c r="L207" s="42">
        <v>0</v>
      </c>
      <c r="M207" s="42">
        <v>0</v>
      </c>
      <c r="N207" s="42"/>
      <c r="O207" s="43">
        <v>0</v>
      </c>
      <c r="P207" s="42"/>
      <c r="Q207" s="43">
        <v>0</v>
      </c>
      <c r="R207" s="42"/>
      <c r="S207" s="43">
        <v>0</v>
      </c>
      <c r="T207" s="42"/>
    </row>
    <row r="208" spans="1:20" ht="27.75" customHeight="1" x14ac:dyDescent="0.25">
      <c r="A208" s="32"/>
      <c r="B208" s="101"/>
      <c r="C208" s="101"/>
      <c r="D208" s="19" t="s">
        <v>11</v>
      </c>
      <c r="E208" s="41">
        <f t="shared" ref="E208:E209" si="174">K208+M208+O208+Q208+S208</f>
        <v>0</v>
      </c>
      <c r="F208" s="41">
        <f t="shared" ref="F208:F209" si="175">L208+N208+P208+R208+T208</f>
        <v>0</v>
      </c>
      <c r="G208" s="45">
        <v>0</v>
      </c>
      <c r="H208" s="48">
        <v>0</v>
      </c>
      <c r="I208" s="45">
        <v>0</v>
      </c>
      <c r="J208" s="45">
        <v>0</v>
      </c>
      <c r="K208" s="45">
        <v>0</v>
      </c>
      <c r="L208" s="42">
        <v>0</v>
      </c>
      <c r="M208" s="42">
        <v>0</v>
      </c>
      <c r="N208" s="42"/>
      <c r="O208" s="43">
        <v>0</v>
      </c>
      <c r="P208" s="42"/>
      <c r="Q208" s="43">
        <v>0</v>
      </c>
      <c r="R208" s="42"/>
      <c r="S208" s="43">
        <v>0</v>
      </c>
      <c r="T208" s="42"/>
    </row>
    <row r="209" spans="1:20" ht="27.75" customHeight="1" x14ac:dyDescent="0.25">
      <c r="A209" s="32"/>
      <c r="B209" s="101"/>
      <c r="C209" s="101"/>
      <c r="D209" s="20" t="s">
        <v>12</v>
      </c>
      <c r="E209" s="41">
        <f t="shared" si="174"/>
        <v>100</v>
      </c>
      <c r="F209" s="41">
        <f t="shared" si="175"/>
        <v>0</v>
      </c>
      <c r="G209" s="42">
        <v>0</v>
      </c>
      <c r="H209" s="48">
        <v>0</v>
      </c>
      <c r="I209" s="42">
        <v>0</v>
      </c>
      <c r="J209" s="45">
        <v>0</v>
      </c>
      <c r="K209" s="45">
        <v>0</v>
      </c>
      <c r="L209" s="42">
        <v>0</v>
      </c>
      <c r="M209" s="42">
        <v>25</v>
      </c>
      <c r="N209" s="42"/>
      <c r="O209" s="43">
        <v>25</v>
      </c>
      <c r="P209" s="42"/>
      <c r="Q209" s="43">
        <v>25</v>
      </c>
      <c r="R209" s="42"/>
      <c r="S209" s="43">
        <v>25</v>
      </c>
      <c r="T209" s="42"/>
    </row>
    <row r="210" spans="1:20" ht="51" customHeight="1" x14ac:dyDescent="0.25">
      <c r="A210" s="33"/>
      <c r="B210" s="101"/>
      <c r="C210" s="102"/>
      <c r="D210" s="21" t="s">
        <v>13</v>
      </c>
      <c r="E210" s="41">
        <f>K210+M210+O210+Q210+S210</f>
        <v>0</v>
      </c>
      <c r="F210" s="41">
        <f t="shared" ref="F210" si="176">L210+N210+P210+R210+T210</f>
        <v>0</v>
      </c>
      <c r="G210" s="45">
        <v>0</v>
      </c>
      <c r="H210" s="48">
        <v>0</v>
      </c>
      <c r="I210" s="45">
        <v>0</v>
      </c>
      <c r="J210" s="45">
        <v>0</v>
      </c>
      <c r="K210" s="45">
        <v>0</v>
      </c>
      <c r="L210" s="42">
        <v>0</v>
      </c>
      <c r="M210" s="42">
        <v>0</v>
      </c>
      <c r="N210" s="42"/>
      <c r="O210" s="43">
        <v>0</v>
      </c>
      <c r="P210" s="42"/>
      <c r="Q210" s="43">
        <v>0</v>
      </c>
      <c r="R210" s="42"/>
      <c r="S210" s="43">
        <v>0</v>
      </c>
      <c r="T210" s="42"/>
    </row>
    <row r="211" spans="1:20" ht="27.75" customHeight="1" x14ac:dyDescent="0.3">
      <c r="A211" s="25" t="s">
        <v>76</v>
      </c>
      <c r="B211" s="103" t="s">
        <v>81</v>
      </c>
      <c r="C211" s="103" t="s">
        <v>108</v>
      </c>
      <c r="D211" s="23" t="s">
        <v>8</v>
      </c>
      <c r="E211" s="46">
        <f t="shared" ref="E211:F211" si="177">E213+E214+E215+E216</f>
        <v>17865.701509999999</v>
      </c>
      <c r="F211" s="46">
        <f t="shared" si="177"/>
        <v>0</v>
      </c>
      <c r="G211" s="46">
        <f t="shared" ref="G211:N211" si="178">G213+G214+G215+G216</f>
        <v>0</v>
      </c>
      <c r="H211" s="46">
        <f t="shared" si="178"/>
        <v>0</v>
      </c>
      <c r="I211" s="46">
        <f t="shared" si="178"/>
        <v>0</v>
      </c>
      <c r="J211" s="46">
        <f t="shared" si="178"/>
        <v>0</v>
      </c>
      <c r="K211" s="46">
        <f t="shared" si="178"/>
        <v>0</v>
      </c>
      <c r="L211" s="46">
        <f t="shared" si="178"/>
        <v>0</v>
      </c>
      <c r="M211" s="41">
        <f t="shared" si="178"/>
        <v>9.09</v>
      </c>
      <c r="N211" s="41">
        <f t="shared" si="178"/>
        <v>0</v>
      </c>
      <c r="O211" s="41">
        <f>O213+O214+O215+O216</f>
        <v>0</v>
      </c>
      <c r="P211" s="46"/>
      <c r="Q211" s="41">
        <f>Q213+Q214+Q215+Q216</f>
        <v>0</v>
      </c>
      <c r="R211" s="46"/>
      <c r="S211" s="41">
        <f>S213+S214+S215+S216</f>
        <v>17856.611510000002</v>
      </c>
      <c r="T211" s="46"/>
    </row>
    <row r="212" spans="1:20" ht="22.5" customHeight="1" x14ac:dyDescent="0.3">
      <c r="A212" s="24"/>
      <c r="B212" s="101"/>
      <c r="C212" s="101"/>
      <c r="D212" s="17" t="s">
        <v>5</v>
      </c>
      <c r="E212" s="41"/>
      <c r="F212" s="41"/>
      <c r="G212" s="49"/>
      <c r="H212" s="44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</row>
    <row r="213" spans="1:20" ht="45.75" customHeight="1" x14ac:dyDescent="0.3">
      <c r="A213" s="24"/>
      <c r="B213" s="101"/>
      <c r="C213" s="101"/>
      <c r="D213" s="18" t="s">
        <v>10</v>
      </c>
      <c r="E213" s="41">
        <f t="shared" ref="E213:E216" si="179">K213+M213+O213+Q213+S213</f>
        <v>0</v>
      </c>
      <c r="F213" s="41">
        <f t="shared" ref="F213:F216" si="180">L213+N213+P213+R213+T213</f>
        <v>0</v>
      </c>
      <c r="G213" s="49">
        <v>0</v>
      </c>
      <c r="H213" s="44">
        <v>0</v>
      </c>
      <c r="I213" s="49">
        <v>0</v>
      </c>
      <c r="J213" s="49">
        <v>0</v>
      </c>
      <c r="K213" s="49">
        <v>0</v>
      </c>
      <c r="L213" s="49">
        <v>0</v>
      </c>
      <c r="M213" s="45">
        <v>0</v>
      </c>
      <c r="N213" s="49"/>
      <c r="O213" s="45">
        <v>0</v>
      </c>
      <c r="P213" s="49"/>
      <c r="Q213" s="45">
        <v>0</v>
      </c>
      <c r="R213" s="49"/>
      <c r="S213" s="45">
        <v>0</v>
      </c>
      <c r="T213" s="49"/>
    </row>
    <row r="214" spans="1:20" ht="25.5" customHeight="1" x14ac:dyDescent="0.3">
      <c r="A214" s="24"/>
      <c r="B214" s="101"/>
      <c r="C214" s="101"/>
      <c r="D214" s="19" t="s">
        <v>11</v>
      </c>
      <c r="E214" s="41">
        <f t="shared" si="179"/>
        <v>12897.166660000001</v>
      </c>
      <c r="F214" s="41">
        <f t="shared" si="180"/>
        <v>0</v>
      </c>
      <c r="G214" s="49">
        <v>0</v>
      </c>
      <c r="H214" s="44">
        <v>0</v>
      </c>
      <c r="I214" s="49">
        <v>0</v>
      </c>
      <c r="J214" s="49">
        <v>0</v>
      </c>
      <c r="K214" s="49">
        <v>0</v>
      </c>
      <c r="L214" s="49">
        <v>0</v>
      </c>
      <c r="M214" s="42">
        <v>0</v>
      </c>
      <c r="N214" s="49"/>
      <c r="O214" s="42">
        <v>0</v>
      </c>
      <c r="P214" s="49"/>
      <c r="Q214" s="42">
        <v>0</v>
      </c>
      <c r="R214" s="49"/>
      <c r="S214" s="99">
        <v>12897.166660000001</v>
      </c>
      <c r="T214" s="49"/>
    </row>
    <row r="215" spans="1:20" ht="24" customHeight="1" x14ac:dyDescent="0.3">
      <c r="A215" s="24"/>
      <c r="B215" s="101"/>
      <c r="C215" s="101"/>
      <c r="D215" s="20" t="s">
        <v>12</v>
      </c>
      <c r="E215" s="41">
        <f t="shared" si="179"/>
        <v>4968.53485</v>
      </c>
      <c r="F215" s="41">
        <f t="shared" si="180"/>
        <v>0</v>
      </c>
      <c r="G215" s="43">
        <v>0</v>
      </c>
      <c r="H215" s="44">
        <v>0</v>
      </c>
      <c r="I215" s="49">
        <v>0</v>
      </c>
      <c r="J215" s="49">
        <v>0</v>
      </c>
      <c r="K215" s="43">
        <v>0</v>
      </c>
      <c r="L215" s="49">
        <v>0</v>
      </c>
      <c r="M215" s="42">
        <v>9.09</v>
      </c>
      <c r="N215" s="49"/>
      <c r="O215" s="42">
        <v>0</v>
      </c>
      <c r="P215" s="49"/>
      <c r="Q215" s="42">
        <v>0</v>
      </c>
      <c r="R215" s="49"/>
      <c r="S215" s="42">
        <v>4959.4448499999999</v>
      </c>
      <c r="T215" s="49"/>
    </row>
    <row r="216" spans="1:20" ht="54" customHeight="1" x14ac:dyDescent="0.3">
      <c r="A216" s="22"/>
      <c r="B216" s="101"/>
      <c r="C216" s="102"/>
      <c r="D216" s="21" t="s">
        <v>13</v>
      </c>
      <c r="E216" s="41">
        <f t="shared" si="179"/>
        <v>0</v>
      </c>
      <c r="F216" s="41">
        <f t="shared" si="180"/>
        <v>0</v>
      </c>
      <c r="G216" s="49">
        <v>0</v>
      </c>
      <c r="H216" s="44">
        <v>0</v>
      </c>
      <c r="I216" s="49">
        <v>0</v>
      </c>
      <c r="J216" s="49">
        <v>0</v>
      </c>
      <c r="K216" s="49">
        <v>0</v>
      </c>
      <c r="L216" s="49">
        <v>0</v>
      </c>
      <c r="M216" s="45">
        <v>0</v>
      </c>
      <c r="N216" s="49"/>
      <c r="O216" s="45">
        <v>0</v>
      </c>
      <c r="P216" s="49"/>
      <c r="Q216" s="45">
        <v>0</v>
      </c>
      <c r="R216" s="49"/>
      <c r="S216" s="45">
        <v>0</v>
      </c>
      <c r="T216" s="49"/>
    </row>
    <row r="217" spans="1:20" ht="22.5" customHeight="1" x14ac:dyDescent="0.3">
      <c r="A217" s="25" t="s">
        <v>77</v>
      </c>
      <c r="B217" s="103" t="s">
        <v>82</v>
      </c>
      <c r="C217" s="103" t="s">
        <v>98</v>
      </c>
      <c r="D217" s="23" t="s">
        <v>8</v>
      </c>
      <c r="E217" s="46">
        <f t="shared" ref="E217:F217" si="181">E219+E220+E221+E222</f>
        <v>124417.04012999999</v>
      </c>
      <c r="F217" s="46">
        <f t="shared" si="181"/>
        <v>27076.076220000003</v>
      </c>
      <c r="G217" s="46">
        <f t="shared" ref="G217:P217" si="182">G219+G220+G221+G222</f>
        <v>0</v>
      </c>
      <c r="H217" s="46">
        <f t="shared" si="182"/>
        <v>0</v>
      </c>
      <c r="I217" s="46">
        <f t="shared" si="182"/>
        <v>0</v>
      </c>
      <c r="J217" s="46">
        <f t="shared" si="182"/>
        <v>0</v>
      </c>
      <c r="K217" s="46">
        <f t="shared" si="182"/>
        <v>37083.706829999996</v>
      </c>
      <c r="L217" s="46">
        <f t="shared" si="182"/>
        <v>33383.479350000001</v>
      </c>
      <c r="M217" s="46">
        <f t="shared" si="182"/>
        <v>13500</v>
      </c>
      <c r="N217" s="46">
        <f t="shared" si="182"/>
        <v>0</v>
      </c>
      <c r="O217" s="46">
        <f t="shared" si="182"/>
        <v>13500</v>
      </c>
      <c r="P217" s="46">
        <f t="shared" si="182"/>
        <v>0</v>
      </c>
      <c r="Q217" s="46">
        <f t="shared" ref="Q217:T217" si="183">Q219+Q220+Q221+Q222</f>
        <v>13500</v>
      </c>
      <c r="R217" s="46">
        <f t="shared" si="183"/>
        <v>0</v>
      </c>
      <c r="S217" s="46">
        <f t="shared" si="183"/>
        <v>46833.333299999998</v>
      </c>
      <c r="T217" s="46">
        <f t="shared" si="183"/>
        <v>0</v>
      </c>
    </row>
    <row r="218" spans="1:20" ht="23.25" x14ac:dyDescent="0.3">
      <c r="A218" s="24"/>
      <c r="B218" s="101"/>
      <c r="C218" s="101"/>
      <c r="D218" s="17" t="s">
        <v>5</v>
      </c>
      <c r="E218" s="41"/>
      <c r="F218" s="41"/>
      <c r="G218" s="49"/>
      <c r="H218" s="44"/>
      <c r="I218" s="49"/>
      <c r="J218" s="49"/>
      <c r="K218" s="49"/>
      <c r="L218" s="49"/>
      <c r="M218" s="45"/>
      <c r="N218" s="49"/>
      <c r="O218" s="45"/>
      <c r="P218" s="49"/>
      <c r="Q218" s="45"/>
      <c r="R218" s="49"/>
      <c r="S218" s="45"/>
      <c r="T218" s="49"/>
    </row>
    <row r="219" spans="1:20" ht="46.5" x14ac:dyDescent="0.3">
      <c r="A219" s="24"/>
      <c r="B219" s="101"/>
      <c r="C219" s="101"/>
      <c r="D219" s="18" t="s">
        <v>10</v>
      </c>
      <c r="E219" s="41">
        <f t="shared" ref="E219:F219" si="184">E225+E237</f>
        <v>0</v>
      </c>
      <c r="F219" s="41">
        <f t="shared" si="184"/>
        <v>0</v>
      </c>
      <c r="G219" s="49">
        <f>G225+G231+G237</f>
        <v>0</v>
      </c>
      <c r="H219" s="43">
        <f t="shared" ref="H219:P219" si="185">H225+H231+H237</f>
        <v>0</v>
      </c>
      <c r="I219" s="49">
        <f t="shared" si="185"/>
        <v>0</v>
      </c>
      <c r="J219" s="49">
        <f t="shared" si="185"/>
        <v>0</v>
      </c>
      <c r="K219" s="49">
        <f t="shared" si="185"/>
        <v>0</v>
      </c>
      <c r="L219" s="49">
        <v>0</v>
      </c>
      <c r="M219" s="49">
        <f t="shared" si="185"/>
        <v>0</v>
      </c>
      <c r="N219" s="49"/>
      <c r="O219" s="49">
        <f t="shared" si="185"/>
        <v>0</v>
      </c>
      <c r="P219" s="49">
        <f t="shared" si="185"/>
        <v>0</v>
      </c>
      <c r="Q219" s="49">
        <f t="shared" ref="Q219:T219" si="186">Q225+Q231+Q237</f>
        <v>0</v>
      </c>
      <c r="R219" s="49">
        <f t="shared" si="186"/>
        <v>0</v>
      </c>
      <c r="S219" s="49">
        <f t="shared" si="186"/>
        <v>0</v>
      </c>
      <c r="T219" s="49">
        <f t="shared" si="186"/>
        <v>0</v>
      </c>
    </row>
    <row r="220" spans="1:20" ht="23.25" x14ac:dyDescent="0.3">
      <c r="A220" s="24"/>
      <c r="B220" s="101"/>
      <c r="C220" s="101"/>
      <c r="D220" s="19" t="s">
        <v>11</v>
      </c>
      <c r="E220" s="41">
        <f>E226+E238+E232</f>
        <v>53349.333299999998</v>
      </c>
      <c r="F220" s="41">
        <f t="shared" ref="F220" si="187">F226+F238</f>
        <v>20799.155480000001</v>
      </c>
      <c r="G220" s="49">
        <f t="shared" ref="G220:J220" si="188">G226+G232+G238</f>
        <v>0</v>
      </c>
      <c r="H220" s="49">
        <f t="shared" si="188"/>
        <v>0</v>
      </c>
      <c r="I220" s="49">
        <f t="shared" si="188"/>
        <v>0</v>
      </c>
      <c r="J220" s="49">
        <f t="shared" si="188"/>
        <v>0</v>
      </c>
      <c r="K220" s="43">
        <f t="shared" ref="K220:P220" si="189">K226+K232+K238</f>
        <v>21016</v>
      </c>
      <c r="L220" s="43">
        <f t="shared" si="189"/>
        <v>20799.155480000001</v>
      </c>
      <c r="M220" s="43">
        <f t="shared" si="189"/>
        <v>0</v>
      </c>
      <c r="N220" s="49"/>
      <c r="O220" s="43">
        <f t="shared" si="189"/>
        <v>0</v>
      </c>
      <c r="P220" s="43">
        <f t="shared" si="189"/>
        <v>0</v>
      </c>
      <c r="Q220" s="43">
        <f t="shared" ref="Q220:T220" si="190">Q226+Q232+Q238</f>
        <v>0</v>
      </c>
      <c r="R220" s="49">
        <f t="shared" si="190"/>
        <v>0</v>
      </c>
      <c r="S220" s="49">
        <f t="shared" si="190"/>
        <v>32333.333299999998</v>
      </c>
      <c r="T220" s="49">
        <f t="shared" si="190"/>
        <v>0</v>
      </c>
    </row>
    <row r="221" spans="1:20" ht="23.25" x14ac:dyDescent="0.3">
      <c r="A221" s="24"/>
      <c r="B221" s="101"/>
      <c r="C221" s="101"/>
      <c r="D221" s="20" t="s">
        <v>12</v>
      </c>
      <c r="E221" s="41">
        <f>E227+E239+E233</f>
        <v>71067.706829999996</v>
      </c>
      <c r="F221" s="41">
        <f t="shared" ref="F221" si="191">F227+F239</f>
        <v>6276.9207399999996</v>
      </c>
      <c r="G221" s="49">
        <f t="shared" ref="G221:J221" si="192">G227+G233+G239</f>
        <v>0</v>
      </c>
      <c r="H221" s="49">
        <f t="shared" si="192"/>
        <v>0</v>
      </c>
      <c r="I221" s="49">
        <f t="shared" si="192"/>
        <v>0</v>
      </c>
      <c r="J221" s="49">
        <f t="shared" si="192"/>
        <v>0</v>
      </c>
      <c r="K221" s="43">
        <f t="shared" ref="K221:P221" si="193">K227+K233+K239</f>
        <v>16067.706829999999</v>
      </c>
      <c r="L221" s="43">
        <f t="shared" si="193"/>
        <v>12584.32387</v>
      </c>
      <c r="M221" s="43">
        <f>M227+M233+M239</f>
        <v>13500</v>
      </c>
      <c r="N221" s="49"/>
      <c r="O221" s="43">
        <f t="shared" si="193"/>
        <v>13500</v>
      </c>
      <c r="P221" s="43">
        <f t="shared" si="193"/>
        <v>0</v>
      </c>
      <c r="Q221" s="43">
        <f t="shared" ref="Q221:T221" si="194">Q227+Q233+Q239</f>
        <v>13500</v>
      </c>
      <c r="R221" s="49">
        <f t="shared" si="194"/>
        <v>0</v>
      </c>
      <c r="S221" s="49">
        <f t="shared" si="194"/>
        <v>14500</v>
      </c>
      <c r="T221" s="49">
        <f t="shared" si="194"/>
        <v>0</v>
      </c>
    </row>
    <row r="222" spans="1:20" ht="48" customHeight="1" x14ac:dyDescent="0.3">
      <c r="A222" s="22"/>
      <c r="B222" s="101"/>
      <c r="C222" s="101"/>
      <c r="D222" s="21" t="s">
        <v>13</v>
      </c>
      <c r="E222" s="41">
        <f>E228+E240+E234</f>
        <v>0</v>
      </c>
      <c r="F222" s="41">
        <f>F228+F240</f>
        <v>0</v>
      </c>
      <c r="G222" s="49">
        <f>G228+G234+G240</f>
        <v>0</v>
      </c>
      <c r="H222" s="49">
        <f t="shared" ref="H222:P222" si="195">H228+H234+H240</f>
        <v>0</v>
      </c>
      <c r="I222" s="49">
        <f t="shared" si="195"/>
        <v>0</v>
      </c>
      <c r="J222" s="49">
        <f t="shared" si="195"/>
        <v>0</v>
      </c>
      <c r="K222" s="49">
        <f t="shared" si="195"/>
        <v>0</v>
      </c>
      <c r="L222" s="49">
        <f t="shared" si="195"/>
        <v>0</v>
      </c>
      <c r="M222" s="49">
        <f t="shared" si="195"/>
        <v>0</v>
      </c>
      <c r="N222" s="49"/>
      <c r="O222" s="49">
        <f t="shared" si="195"/>
        <v>0</v>
      </c>
      <c r="P222" s="49">
        <f t="shared" si="195"/>
        <v>0</v>
      </c>
      <c r="Q222" s="49">
        <f t="shared" ref="Q222:T222" si="196">Q228+Q234+Q240</f>
        <v>0</v>
      </c>
      <c r="R222" s="49">
        <f t="shared" si="196"/>
        <v>0</v>
      </c>
      <c r="S222" s="49">
        <f t="shared" si="196"/>
        <v>0</v>
      </c>
      <c r="T222" s="49">
        <f t="shared" si="196"/>
        <v>0</v>
      </c>
    </row>
    <row r="223" spans="1:20" ht="24" customHeight="1" x14ac:dyDescent="0.3">
      <c r="A223" s="24"/>
      <c r="B223" s="119" t="s">
        <v>78</v>
      </c>
      <c r="C223" s="101"/>
      <c r="D223" s="23" t="s">
        <v>8</v>
      </c>
      <c r="E223" s="77">
        <f t="shared" ref="E223:F223" si="197">E225+E226+E227+E228</f>
        <v>55109.636999999995</v>
      </c>
      <c r="F223" s="77">
        <f t="shared" si="197"/>
        <v>21552.752660000002</v>
      </c>
      <c r="G223" s="75">
        <f t="shared" ref="G223:N223" si="198">G225+G226+G227+G228</f>
        <v>0</v>
      </c>
      <c r="H223" s="75">
        <f t="shared" si="198"/>
        <v>0</v>
      </c>
      <c r="I223" s="75">
        <f t="shared" si="198"/>
        <v>0</v>
      </c>
      <c r="J223" s="75">
        <f t="shared" si="198"/>
        <v>0</v>
      </c>
      <c r="K223" s="75">
        <f t="shared" si="198"/>
        <v>21776.3037</v>
      </c>
      <c r="L223" s="75">
        <f t="shared" si="198"/>
        <v>21552.752660000002</v>
      </c>
      <c r="M223" s="77">
        <f t="shared" si="198"/>
        <v>0</v>
      </c>
      <c r="N223" s="77">
        <f t="shared" si="198"/>
        <v>0</v>
      </c>
      <c r="O223" s="77">
        <f>O225+O226+O227+O228</f>
        <v>0</v>
      </c>
      <c r="P223" s="75"/>
      <c r="Q223" s="77">
        <f>Q225+Q226+Q227+Q228</f>
        <v>0</v>
      </c>
      <c r="R223" s="75"/>
      <c r="S223" s="77">
        <f>S225+S226+S227+S228</f>
        <v>33333.333299999998</v>
      </c>
      <c r="T223" s="75"/>
    </row>
    <row r="224" spans="1:20" ht="22.5" customHeight="1" x14ac:dyDescent="0.3">
      <c r="A224" s="24"/>
      <c r="B224" s="119"/>
      <c r="C224" s="101"/>
      <c r="D224" s="17" t="s">
        <v>5</v>
      </c>
      <c r="E224" s="41"/>
      <c r="F224" s="41"/>
      <c r="G224" s="49"/>
      <c r="H224" s="44"/>
      <c r="I224" s="49"/>
      <c r="J224" s="49"/>
      <c r="K224" s="49"/>
      <c r="L224" s="49"/>
      <c r="M224" s="45"/>
      <c r="N224" s="49"/>
      <c r="O224" s="45"/>
      <c r="P224" s="49"/>
      <c r="Q224" s="45"/>
      <c r="R224" s="49"/>
      <c r="S224" s="45"/>
      <c r="T224" s="68"/>
    </row>
    <row r="225" spans="1:20" ht="39.75" customHeight="1" x14ac:dyDescent="0.3">
      <c r="A225" s="24"/>
      <c r="B225" s="119"/>
      <c r="C225" s="101"/>
      <c r="D225" s="18" t="s">
        <v>10</v>
      </c>
      <c r="E225" s="41">
        <f t="shared" ref="E225:E228" si="199">K225+M225+O225+Q225+S225</f>
        <v>0</v>
      </c>
      <c r="F225" s="41">
        <f t="shared" ref="F225:F228" si="200">L225+N225+P225+R225+T225</f>
        <v>0</v>
      </c>
      <c r="G225" s="49">
        <v>0</v>
      </c>
      <c r="H225" s="49">
        <v>0</v>
      </c>
      <c r="I225" s="49">
        <v>0</v>
      </c>
      <c r="J225" s="49">
        <v>0</v>
      </c>
      <c r="K225" s="49">
        <v>0</v>
      </c>
      <c r="L225" s="49">
        <v>0</v>
      </c>
      <c r="M225" s="45">
        <v>0</v>
      </c>
      <c r="N225" s="49"/>
      <c r="O225" s="45">
        <v>0</v>
      </c>
      <c r="P225" s="49"/>
      <c r="Q225" s="45">
        <v>0</v>
      </c>
      <c r="R225" s="49"/>
      <c r="S225" s="45">
        <v>0</v>
      </c>
      <c r="T225" s="68"/>
    </row>
    <row r="226" spans="1:20" ht="24.75" customHeight="1" x14ac:dyDescent="0.3">
      <c r="A226" s="24"/>
      <c r="B226" s="119"/>
      <c r="C226" s="101"/>
      <c r="D226" s="19" t="s">
        <v>11</v>
      </c>
      <c r="E226" s="41">
        <f t="shared" si="199"/>
        <v>53349.333299999998</v>
      </c>
      <c r="F226" s="41">
        <f t="shared" si="200"/>
        <v>20799.155480000001</v>
      </c>
      <c r="G226" s="49">
        <v>0</v>
      </c>
      <c r="H226" s="49">
        <v>0</v>
      </c>
      <c r="I226" s="49">
        <v>0</v>
      </c>
      <c r="J226" s="49">
        <v>0</v>
      </c>
      <c r="K226" s="43">
        <v>21016</v>
      </c>
      <c r="L226" s="43">
        <v>20799.155480000001</v>
      </c>
      <c r="M226" s="42">
        <v>0</v>
      </c>
      <c r="N226" s="49"/>
      <c r="O226" s="42">
        <v>0</v>
      </c>
      <c r="P226" s="49"/>
      <c r="Q226" s="42">
        <v>0</v>
      </c>
      <c r="R226" s="49"/>
      <c r="S226" s="99">
        <v>32333.333299999998</v>
      </c>
      <c r="T226" s="68"/>
    </row>
    <row r="227" spans="1:20" ht="24" customHeight="1" x14ac:dyDescent="0.3">
      <c r="A227" s="24"/>
      <c r="B227" s="119"/>
      <c r="C227" s="101"/>
      <c r="D227" s="20" t="s">
        <v>12</v>
      </c>
      <c r="E227" s="41">
        <f t="shared" si="199"/>
        <v>1760.3036999999999</v>
      </c>
      <c r="F227" s="41">
        <f t="shared" si="200"/>
        <v>753.59717999999998</v>
      </c>
      <c r="G227" s="49">
        <v>0</v>
      </c>
      <c r="H227" s="49">
        <v>0</v>
      </c>
      <c r="I227" s="49">
        <v>0</v>
      </c>
      <c r="J227" s="49">
        <v>0</v>
      </c>
      <c r="K227" s="43">
        <v>760.30370000000005</v>
      </c>
      <c r="L227" s="43">
        <v>753.59717999999998</v>
      </c>
      <c r="M227" s="42">
        <v>0</v>
      </c>
      <c r="N227" s="49"/>
      <c r="O227" s="42">
        <v>0</v>
      </c>
      <c r="P227" s="49"/>
      <c r="Q227" s="42">
        <v>0</v>
      </c>
      <c r="R227" s="49"/>
      <c r="S227" s="45">
        <v>1000</v>
      </c>
      <c r="T227" s="68"/>
    </row>
    <row r="228" spans="1:20" ht="51.75" customHeight="1" x14ac:dyDescent="0.3">
      <c r="A228" s="24"/>
      <c r="B228" s="119"/>
      <c r="C228" s="101"/>
      <c r="D228" s="21" t="s">
        <v>13</v>
      </c>
      <c r="E228" s="41">
        <f t="shared" si="199"/>
        <v>0</v>
      </c>
      <c r="F228" s="41">
        <f t="shared" si="200"/>
        <v>0</v>
      </c>
      <c r="G228" s="49">
        <v>0</v>
      </c>
      <c r="H228" s="49">
        <v>0</v>
      </c>
      <c r="I228" s="49">
        <v>0</v>
      </c>
      <c r="J228" s="49">
        <v>0</v>
      </c>
      <c r="K228" s="49">
        <v>0</v>
      </c>
      <c r="L228" s="49">
        <v>0</v>
      </c>
      <c r="M228" s="45">
        <v>0</v>
      </c>
      <c r="N228" s="49"/>
      <c r="O228" s="67">
        <v>0</v>
      </c>
      <c r="P228" s="68"/>
      <c r="Q228" s="67">
        <v>0</v>
      </c>
      <c r="R228" s="68"/>
      <c r="S228" s="67">
        <v>0</v>
      </c>
      <c r="T228" s="68"/>
    </row>
    <row r="229" spans="1:20" ht="27" customHeight="1" x14ac:dyDescent="0.3">
      <c r="A229" s="24"/>
      <c r="B229" s="103" t="s">
        <v>31</v>
      </c>
      <c r="C229" s="101"/>
      <c r="D229" s="23" t="s">
        <v>8</v>
      </c>
      <c r="E229" s="77">
        <f t="shared" ref="E229:F229" si="201">E231+E232+E233+E234</f>
        <v>30307.403129999999</v>
      </c>
      <c r="F229" s="77">
        <f t="shared" si="201"/>
        <v>6307.4031299999997</v>
      </c>
      <c r="G229" s="75">
        <f t="shared" ref="G229:N229" si="202">G231+G232+G233+G234</f>
        <v>0</v>
      </c>
      <c r="H229" s="75">
        <f t="shared" si="202"/>
        <v>0</v>
      </c>
      <c r="I229" s="75">
        <f t="shared" si="202"/>
        <v>0</v>
      </c>
      <c r="J229" s="75">
        <f t="shared" si="202"/>
        <v>0</v>
      </c>
      <c r="K229" s="75">
        <f t="shared" si="202"/>
        <v>6307.4031299999997</v>
      </c>
      <c r="L229" s="75">
        <f t="shared" si="202"/>
        <v>6307.4031299999997</v>
      </c>
      <c r="M229" s="77">
        <f t="shared" si="202"/>
        <v>6000</v>
      </c>
      <c r="N229" s="77">
        <f t="shared" si="202"/>
        <v>0</v>
      </c>
      <c r="O229" s="77">
        <f>O231+O232+O233+O234</f>
        <v>6000</v>
      </c>
      <c r="P229" s="75"/>
      <c r="Q229" s="77">
        <f>Q231+Q232+Q233+Q234</f>
        <v>6000</v>
      </c>
      <c r="R229" s="75"/>
      <c r="S229" s="77">
        <f>S231+S232+S233+S234</f>
        <v>6000</v>
      </c>
      <c r="T229" s="75"/>
    </row>
    <row r="230" spans="1:20" ht="22.5" customHeight="1" x14ac:dyDescent="0.3">
      <c r="A230" s="24"/>
      <c r="B230" s="101"/>
      <c r="C230" s="101"/>
      <c r="D230" s="17" t="s">
        <v>5</v>
      </c>
      <c r="E230" s="41"/>
      <c r="F230" s="41"/>
      <c r="G230" s="49"/>
      <c r="H230" s="44"/>
      <c r="I230" s="49"/>
      <c r="J230" s="49"/>
      <c r="K230" s="49"/>
      <c r="L230" s="49"/>
      <c r="M230" s="45"/>
      <c r="N230" s="49"/>
      <c r="O230" s="45"/>
      <c r="P230" s="49"/>
      <c r="Q230" s="45"/>
      <c r="R230" s="49"/>
      <c r="S230" s="45"/>
      <c r="T230" s="49"/>
    </row>
    <row r="231" spans="1:20" ht="22.5" customHeight="1" x14ac:dyDescent="0.3">
      <c r="A231" s="24"/>
      <c r="B231" s="101"/>
      <c r="C231" s="101"/>
      <c r="D231" s="18" t="s">
        <v>10</v>
      </c>
      <c r="E231" s="41">
        <f t="shared" ref="E231:E234" si="203">K231+M231+O231+Q231+S231</f>
        <v>0</v>
      </c>
      <c r="F231" s="41">
        <f t="shared" ref="F231:F234" si="204">L231+N231+P231+R231+T231</f>
        <v>0</v>
      </c>
      <c r="G231" s="49">
        <v>0</v>
      </c>
      <c r="H231" s="49">
        <v>0</v>
      </c>
      <c r="I231" s="49">
        <v>0</v>
      </c>
      <c r="J231" s="49">
        <v>0</v>
      </c>
      <c r="K231" s="49">
        <v>0</v>
      </c>
      <c r="L231" s="49">
        <v>0</v>
      </c>
      <c r="M231" s="45">
        <v>0</v>
      </c>
      <c r="N231" s="49"/>
      <c r="O231" s="45">
        <v>0</v>
      </c>
      <c r="P231" s="49"/>
      <c r="Q231" s="45">
        <v>0</v>
      </c>
      <c r="R231" s="49"/>
      <c r="S231" s="45">
        <v>0</v>
      </c>
      <c r="T231" s="49"/>
    </row>
    <row r="232" spans="1:20" ht="27.75" customHeight="1" x14ac:dyDescent="0.3">
      <c r="A232" s="24"/>
      <c r="B232" s="101"/>
      <c r="C232" s="101"/>
      <c r="D232" s="19" t="s">
        <v>11</v>
      </c>
      <c r="E232" s="41">
        <f t="shared" si="203"/>
        <v>0</v>
      </c>
      <c r="F232" s="41">
        <f t="shared" si="204"/>
        <v>0</v>
      </c>
      <c r="G232" s="49">
        <v>0</v>
      </c>
      <c r="H232" s="49">
        <v>0</v>
      </c>
      <c r="I232" s="49">
        <v>0</v>
      </c>
      <c r="J232" s="49">
        <v>0</v>
      </c>
      <c r="K232" s="49">
        <v>0</v>
      </c>
      <c r="L232" s="49">
        <v>0</v>
      </c>
      <c r="M232" s="45">
        <v>0</v>
      </c>
      <c r="N232" s="49"/>
      <c r="O232" s="45">
        <v>0</v>
      </c>
      <c r="P232" s="49"/>
      <c r="Q232" s="45">
        <v>0</v>
      </c>
      <c r="R232" s="49"/>
      <c r="S232" s="45">
        <v>0</v>
      </c>
      <c r="T232" s="49"/>
    </row>
    <row r="233" spans="1:20" ht="25.5" customHeight="1" x14ac:dyDescent="0.3">
      <c r="A233" s="24"/>
      <c r="B233" s="101"/>
      <c r="C233" s="101"/>
      <c r="D233" s="20" t="s">
        <v>12</v>
      </c>
      <c r="E233" s="41">
        <f t="shared" si="203"/>
        <v>30307.403129999999</v>
      </c>
      <c r="F233" s="41">
        <f t="shared" si="204"/>
        <v>6307.4031299999997</v>
      </c>
      <c r="G233" s="49">
        <v>0</v>
      </c>
      <c r="H233" s="49">
        <v>0</v>
      </c>
      <c r="I233" s="49">
        <v>0</v>
      </c>
      <c r="J233" s="49">
        <v>0</v>
      </c>
      <c r="K233" s="43">
        <v>6307.4031299999997</v>
      </c>
      <c r="L233" s="43">
        <v>6307.4031299999997</v>
      </c>
      <c r="M233" s="49">
        <v>6000</v>
      </c>
      <c r="N233" s="49"/>
      <c r="O233" s="45">
        <v>6000</v>
      </c>
      <c r="P233" s="49"/>
      <c r="Q233" s="45">
        <v>6000</v>
      </c>
      <c r="R233" s="49"/>
      <c r="S233" s="45">
        <v>6000</v>
      </c>
      <c r="T233" s="49"/>
    </row>
    <row r="234" spans="1:20" ht="49.5" customHeight="1" x14ac:dyDescent="0.3">
      <c r="A234" s="24"/>
      <c r="B234" s="102"/>
      <c r="C234" s="101"/>
      <c r="D234" s="21" t="s">
        <v>13</v>
      </c>
      <c r="E234" s="41">
        <f t="shared" si="203"/>
        <v>0</v>
      </c>
      <c r="F234" s="41">
        <f t="shared" si="204"/>
        <v>0</v>
      </c>
      <c r="G234" s="49">
        <v>0</v>
      </c>
      <c r="H234" s="49">
        <v>0</v>
      </c>
      <c r="I234" s="49">
        <v>0</v>
      </c>
      <c r="J234" s="49">
        <v>0</v>
      </c>
      <c r="K234" s="49">
        <v>0</v>
      </c>
      <c r="L234" s="49">
        <v>0</v>
      </c>
      <c r="M234" s="45">
        <v>0</v>
      </c>
      <c r="N234" s="49"/>
      <c r="O234" s="45">
        <v>0</v>
      </c>
      <c r="P234" s="49"/>
      <c r="Q234" s="45">
        <v>0</v>
      </c>
      <c r="R234" s="49"/>
      <c r="S234" s="45">
        <v>0</v>
      </c>
      <c r="T234" s="49"/>
    </row>
    <row r="235" spans="1:20" ht="31.5" customHeight="1" x14ac:dyDescent="0.3">
      <c r="A235" s="24"/>
      <c r="B235" s="103" t="s">
        <v>23</v>
      </c>
      <c r="C235" s="101"/>
      <c r="D235" s="23" t="s">
        <v>8</v>
      </c>
      <c r="E235" s="77">
        <f t="shared" ref="E235:F235" si="205">E237+E238+E239+E240</f>
        <v>39000</v>
      </c>
      <c r="F235" s="77">
        <f t="shared" si="205"/>
        <v>5523.3235599999998</v>
      </c>
      <c r="G235" s="75">
        <f t="shared" ref="G235:L235" si="206">G237+G238+G239+G240</f>
        <v>0</v>
      </c>
      <c r="H235" s="75">
        <f t="shared" si="206"/>
        <v>0</v>
      </c>
      <c r="I235" s="75">
        <f t="shared" si="206"/>
        <v>0</v>
      </c>
      <c r="J235" s="75">
        <f t="shared" si="206"/>
        <v>0</v>
      </c>
      <c r="K235" s="75">
        <f t="shared" si="206"/>
        <v>9000</v>
      </c>
      <c r="L235" s="75">
        <f t="shared" si="206"/>
        <v>5523.3235599999998</v>
      </c>
      <c r="M235" s="77">
        <f>M237+M238+M239+M240</f>
        <v>7500</v>
      </c>
      <c r="N235" s="77">
        <f>N237+N238+N239+N240</f>
        <v>0</v>
      </c>
      <c r="O235" s="77">
        <f>O237+O238+O239+O240</f>
        <v>7500</v>
      </c>
      <c r="P235" s="75"/>
      <c r="Q235" s="77">
        <f>Q237+Q238+Q239+Q240</f>
        <v>7500</v>
      </c>
      <c r="R235" s="75"/>
      <c r="S235" s="77">
        <f>S237+S238+S239+S240</f>
        <v>7500</v>
      </c>
      <c r="T235" s="75"/>
    </row>
    <row r="236" spans="1:20" ht="24.75" customHeight="1" x14ac:dyDescent="0.3">
      <c r="A236" s="24"/>
      <c r="B236" s="101"/>
      <c r="C236" s="101"/>
      <c r="D236" s="17" t="s">
        <v>5</v>
      </c>
      <c r="E236" s="41"/>
      <c r="F236" s="41"/>
      <c r="G236" s="49"/>
      <c r="H236" s="44"/>
      <c r="I236" s="49"/>
      <c r="J236" s="49"/>
      <c r="K236" s="49"/>
      <c r="L236" s="49"/>
      <c r="M236" s="45"/>
      <c r="N236" s="49"/>
      <c r="O236" s="45"/>
      <c r="P236" s="49"/>
      <c r="Q236" s="45"/>
      <c r="R236" s="49"/>
      <c r="S236" s="45"/>
      <c r="T236" s="49"/>
    </row>
    <row r="237" spans="1:20" ht="21.75" customHeight="1" x14ac:dyDescent="0.3">
      <c r="A237" s="24"/>
      <c r="B237" s="101"/>
      <c r="C237" s="101"/>
      <c r="D237" s="18" t="s">
        <v>10</v>
      </c>
      <c r="E237" s="41">
        <f t="shared" ref="E237:E240" si="207">K237+M237+O237+Q237+S237</f>
        <v>0</v>
      </c>
      <c r="F237" s="41">
        <f t="shared" ref="F237:F240" si="208">L237+N237+P237+R237+T237</f>
        <v>0</v>
      </c>
      <c r="G237" s="49">
        <v>0</v>
      </c>
      <c r="H237" s="49">
        <v>0</v>
      </c>
      <c r="I237" s="49">
        <v>0</v>
      </c>
      <c r="J237" s="49">
        <v>0</v>
      </c>
      <c r="K237" s="49">
        <v>0</v>
      </c>
      <c r="L237" s="49">
        <v>0</v>
      </c>
      <c r="M237" s="45">
        <v>0</v>
      </c>
      <c r="N237" s="49"/>
      <c r="O237" s="45">
        <v>0</v>
      </c>
      <c r="P237" s="49"/>
      <c r="Q237" s="45">
        <v>0</v>
      </c>
      <c r="R237" s="49"/>
      <c r="S237" s="45">
        <v>0</v>
      </c>
      <c r="T237" s="49"/>
    </row>
    <row r="238" spans="1:20" ht="27.75" customHeight="1" x14ac:dyDescent="0.3">
      <c r="A238" s="24"/>
      <c r="B238" s="101"/>
      <c r="C238" s="101"/>
      <c r="D238" s="19" t="s">
        <v>11</v>
      </c>
      <c r="E238" s="41">
        <f t="shared" si="207"/>
        <v>0</v>
      </c>
      <c r="F238" s="41">
        <f t="shared" si="208"/>
        <v>0</v>
      </c>
      <c r="G238" s="49">
        <v>0</v>
      </c>
      <c r="H238" s="49">
        <v>0</v>
      </c>
      <c r="I238" s="49">
        <v>0</v>
      </c>
      <c r="J238" s="49">
        <v>0</v>
      </c>
      <c r="K238" s="49">
        <v>0</v>
      </c>
      <c r="L238" s="49">
        <v>0</v>
      </c>
      <c r="M238" s="45">
        <v>0</v>
      </c>
      <c r="N238" s="49"/>
      <c r="O238" s="45">
        <v>0</v>
      </c>
      <c r="P238" s="49"/>
      <c r="Q238" s="45">
        <v>0</v>
      </c>
      <c r="R238" s="49"/>
      <c r="S238" s="45">
        <v>0</v>
      </c>
      <c r="T238" s="49"/>
    </row>
    <row r="239" spans="1:20" ht="24" customHeight="1" x14ac:dyDescent="0.3">
      <c r="A239" s="24"/>
      <c r="B239" s="101"/>
      <c r="C239" s="101"/>
      <c r="D239" s="20" t="s">
        <v>12</v>
      </c>
      <c r="E239" s="41">
        <f t="shared" si="207"/>
        <v>39000</v>
      </c>
      <c r="F239" s="41">
        <f t="shared" si="208"/>
        <v>5523.3235599999998</v>
      </c>
      <c r="G239" s="49">
        <v>0</v>
      </c>
      <c r="H239" s="49">
        <v>0</v>
      </c>
      <c r="I239" s="49">
        <v>0</v>
      </c>
      <c r="J239" s="49">
        <v>0</v>
      </c>
      <c r="K239" s="43">
        <v>9000</v>
      </c>
      <c r="L239" s="43">
        <v>5523.3235599999998</v>
      </c>
      <c r="M239" s="43">
        <v>7500</v>
      </c>
      <c r="N239" s="43"/>
      <c r="O239" s="45">
        <v>7500</v>
      </c>
      <c r="P239" s="49"/>
      <c r="Q239" s="45">
        <v>7500</v>
      </c>
      <c r="R239" s="49"/>
      <c r="S239" s="45">
        <v>7500</v>
      </c>
      <c r="T239" s="49"/>
    </row>
    <row r="240" spans="1:20" ht="51.75" customHeight="1" x14ac:dyDescent="0.3">
      <c r="A240" s="24"/>
      <c r="B240" s="102"/>
      <c r="C240" s="102"/>
      <c r="D240" s="21" t="s">
        <v>13</v>
      </c>
      <c r="E240" s="41">
        <f t="shared" si="207"/>
        <v>0</v>
      </c>
      <c r="F240" s="41">
        <f t="shared" si="208"/>
        <v>0</v>
      </c>
      <c r="G240" s="49">
        <v>0</v>
      </c>
      <c r="H240" s="49">
        <v>0</v>
      </c>
      <c r="I240" s="49">
        <v>0</v>
      </c>
      <c r="J240" s="49">
        <v>0</v>
      </c>
      <c r="K240" s="49">
        <v>0</v>
      </c>
      <c r="L240" s="49">
        <v>0</v>
      </c>
      <c r="M240" s="45">
        <v>0</v>
      </c>
      <c r="N240" s="49"/>
      <c r="O240" s="45">
        <v>0</v>
      </c>
      <c r="P240" s="49"/>
      <c r="Q240" s="45">
        <v>0</v>
      </c>
      <c r="R240" s="49"/>
      <c r="S240" s="45">
        <v>0</v>
      </c>
      <c r="T240" s="49"/>
    </row>
    <row r="241" spans="1:20" ht="22.5" customHeight="1" x14ac:dyDescent="0.3">
      <c r="A241" s="25" t="s">
        <v>79</v>
      </c>
      <c r="B241" s="103" t="s">
        <v>90</v>
      </c>
      <c r="C241" s="107" t="s">
        <v>89</v>
      </c>
      <c r="D241" s="23" t="s">
        <v>8</v>
      </c>
      <c r="E241" s="41">
        <f>E243+E244+E245+E246</f>
        <v>4697623.1090000011</v>
      </c>
      <c r="F241" s="41">
        <f>F243+F244+F245+F246</f>
        <v>894648.59214000008</v>
      </c>
      <c r="G241" s="46">
        <f t="shared" ref="G241:N241" si="209">G243+G244+G245+G246</f>
        <v>0</v>
      </c>
      <c r="H241" s="46">
        <f t="shared" si="209"/>
        <v>0</v>
      </c>
      <c r="I241" s="46">
        <f t="shared" si="209"/>
        <v>0</v>
      </c>
      <c r="J241" s="46">
        <f t="shared" si="209"/>
        <v>0</v>
      </c>
      <c r="K241" s="46">
        <f>K243+K244+K245+K246</f>
        <v>933299.04600000021</v>
      </c>
      <c r="L241" s="46">
        <f t="shared" si="209"/>
        <v>894648.59214000008</v>
      </c>
      <c r="M241" s="46">
        <f t="shared" si="209"/>
        <v>897180.40499999991</v>
      </c>
      <c r="N241" s="46">
        <f t="shared" si="209"/>
        <v>0</v>
      </c>
      <c r="O241" s="46">
        <f>O243+O244+O245+O246</f>
        <v>929577.18400000001</v>
      </c>
      <c r="P241" s="46"/>
      <c r="Q241" s="46">
        <f>Q243+Q244+Q245+Q246</f>
        <v>939557.84299999999</v>
      </c>
      <c r="R241" s="46"/>
      <c r="S241" s="46">
        <f>S243+S244+S245+S246</f>
        <v>959578.23700000008</v>
      </c>
      <c r="T241" s="46"/>
    </row>
    <row r="242" spans="1:20" ht="23.25" x14ac:dyDescent="0.3">
      <c r="A242" s="24"/>
      <c r="B242" s="101"/>
      <c r="C242" s="108"/>
      <c r="D242" s="17" t="s">
        <v>5</v>
      </c>
      <c r="E242" s="41"/>
      <c r="F242" s="41"/>
      <c r="G242" s="43"/>
      <c r="H242" s="48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</row>
    <row r="243" spans="1:20" ht="46.5" x14ac:dyDescent="0.3">
      <c r="A243" s="24"/>
      <c r="B243" s="101"/>
      <c r="C243" s="108"/>
      <c r="D243" s="18" t="s">
        <v>10</v>
      </c>
      <c r="E243" s="41">
        <f t="shared" ref="E243:F243" si="210">E249+E255+E261+E267</f>
        <v>253532.82699999999</v>
      </c>
      <c r="F243" s="41">
        <f t="shared" si="210"/>
        <v>24625.484899999999</v>
      </c>
      <c r="G243" s="43">
        <f t="shared" ref="G243:M243" si="211">G249+G255+G261+G267</f>
        <v>0</v>
      </c>
      <c r="H243" s="43">
        <f t="shared" ref="H243:J243" si="212">H249+H255+H261+H267</f>
        <v>0</v>
      </c>
      <c r="I243" s="43">
        <f t="shared" si="212"/>
        <v>0</v>
      </c>
      <c r="J243" s="43">
        <f t="shared" si="212"/>
        <v>0</v>
      </c>
      <c r="K243" s="43">
        <f t="shared" ref="E243:L244" si="213">K249+K255+K261+K267</f>
        <v>26445.435000000001</v>
      </c>
      <c r="L243" s="43">
        <f t="shared" si="213"/>
        <v>24625.484899999999</v>
      </c>
      <c r="M243" s="43">
        <f t="shared" si="211"/>
        <v>56771.847999999998</v>
      </c>
      <c r="N243" s="43"/>
      <c r="O243" s="43">
        <f>O249+O255+O261+O267</f>
        <v>56771.847999999998</v>
      </c>
      <c r="P243" s="45"/>
      <c r="Q243" s="43">
        <f>Q249+Q255+Q261+Q267</f>
        <v>56771.847999999998</v>
      </c>
      <c r="R243" s="45"/>
      <c r="S243" s="43">
        <f>S249+S255+S261+S267</f>
        <v>56771.847999999998</v>
      </c>
      <c r="T243" s="45"/>
    </row>
    <row r="244" spans="1:20" ht="23.25" x14ac:dyDescent="0.3">
      <c r="A244" s="24"/>
      <c r="B244" s="101"/>
      <c r="C244" s="108"/>
      <c r="D244" s="19" t="s">
        <v>11</v>
      </c>
      <c r="E244" s="41">
        <f t="shared" si="213"/>
        <v>2581350.7110000001</v>
      </c>
      <c r="F244" s="41">
        <f t="shared" si="213"/>
        <v>525829.75120000006</v>
      </c>
      <c r="G244" s="43">
        <f t="shared" si="213"/>
        <v>0</v>
      </c>
      <c r="H244" s="43">
        <f t="shared" si="213"/>
        <v>0</v>
      </c>
      <c r="I244" s="43">
        <f t="shared" si="213"/>
        <v>0</v>
      </c>
      <c r="J244" s="43">
        <f t="shared" si="213"/>
        <v>0</v>
      </c>
      <c r="K244" s="43">
        <f t="shared" ref="E244:L245" si="214">K250+K256+K262+K268</f>
        <v>551285.40800000005</v>
      </c>
      <c r="L244" s="43">
        <f t="shared" si="214"/>
        <v>525829.75120000006</v>
      </c>
      <c r="M244" s="43">
        <f t="shared" ref="M244" si="215">M250+M256+M262+M268</f>
        <v>473316.76799999998</v>
      </c>
      <c r="N244" s="43"/>
      <c r="O244" s="43">
        <f>O250+O256+O262+O268</f>
        <v>494135.99700000003</v>
      </c>
      <c r="P244" s="45"/>
      <c r="Q244" s="43">
        <f>Q250+Q256+Q262+Q267</f>
        <v>535466.26899999997</v>
      </c>
      <c r="R244" s="45"/>
      <c r="S244" s="43">
        <f>S250+S256+S262+S268</f>
        <v>521306.26900000003</v>
      </c>
      <c r="T244" s="45"/>
    </row>
    <row r="245" spans="1:20" ht="23.25" x14ac:dyDescent="0.3">
      <c r="A245" s="24"/>
      <c r="B245" s="101"/>
      <c r="C245" s="108"/>
      <c r="D245" s="20" t="s">
        <v>12</v>
      </c>
      <c r="E245" s="41">
        <f t="shared" si="214"/>
        <v>1595434.4550000001</v>
      </c>
      <c r="F245" s="41">
        <f t="shared" si="214"/>
        <v>303593.39304</v>
      </c>
      <c r="G245" s="43">
        <f t="shared" si="214"/>
        <v>0</v>
      </c>
      <c r="H245" s="43">
        <f t="shared" si="214"/>
        <v>0</v>
      </c>
      <c r="I245" s="43">
        <f t="shared" si="214"/>
        <v>0</v>
      </c>
      <c r="J245" s="43">
        <f t="shared" si="214"/>
        <v>0</v>
      </c>
      <c r="K245" s="43">
        <f t="shared" si="214"/>
        <v>313163.087</v>
      </c>
      <c r="L245" s="43">
        <f t="shared" si="214"/>
        <v>303593.39304</v>
      </c>
      <c r="M245" s="43">
        <f t="shared" ref="M245" si="216">M251+M257+M263+M269</f>
        <v>313741.78899999999</v>
      </c>
      <c r="N245" s="43"/>
      <c r="O245" s="43">
        <f>O251+O257+O263+O269</f>
        <v>323319.33900000004</v>
      </c>
      <c r="P245" s="45"/>
      <c r="Q245" s="43">
        <f>Q251+Q257+Q263+Q268</f>
        <v>289969.72600000002</v>
      </c>
      <c r="R245" s="45"/>
      <c r="S245" s="43">
        <f>S251+S257+S263+S269</f>
        <v>322650.12</v>
      </c>
      <c r="T245" s="45"/>
    </row>
    <row r="246" spans="1:20" ht="52.5" customHeight="1" x14ac:dyDescent="0.3">
      <c r="A246" s="24"/>
      <c r="B246" s="102"/>
      <c r="C246" s="108"/>
      <c r="D246" s="21" t="s">
        <v>13</v>
      </c>
      <c r="E246" s="41">
        <f>E252+E258+E264+E270</f>
        <v>267305.11599999998</v>
      </c>
      <c r="F246" s="41">
        <f>F252+F258+F264+F270</f>
        <v>40599.963000000003</v>
      </c>
      <c r="G246" s="43">
        <f t="shared" ref="G246:L246" si="217">G252+G258+G264+G270</f>
        <v>0</v>
      </c>
      <c r="H246" s="43">
        <f t="shared" si="217"/>
        <v>0</v>
      </c>
      <c r="I246" s="43">
        <f t="shared" si="217"/>
        <v>0</v>
      </c>
      <c r="J246" s="43">
        <f t="shared" si="217"/>
        <v>0</v>
      </c>
      <c r="K246" s="43">
        <f t="shared" si="217"/>
        <v>42405.116000000002</v>
      </c>
      <c r="L246" s="43">
        <f t="shared" si="217"/>
        <v>40599.963000000003</v>
      </c>
      <c r="M246" s="43">
        <f t="shared" ref="M246" si="218">M252+M258+M264+M270</f>
        <v>53350</v>
      </c>
      <c r="N246" s="43"/>
      <c r="O246" s="43">
        <f>O252+O258+O264+O270</f>
        <v>55350</v>
      </c>
      <c r="P246" s="45"/>
      <c r="Q246" s="43">
        <f>Q252+Q258+Q264+Q270</f>
        <v>57350</v>
      </c>
      <c r="R246" s="45"/>
      <c r="S246" s="43">
        <f>S252+S258+S264+S270</f>
        <v>58850</v>
      </c>
      <c r="T246" s="45"/>
    </row>
    <row r="247" spans="1:20" ht="23.25" customHeight="1" x14ac:dyDescent="0.3">
      <c r="A247" s="24"/>
      <c r="B247" s="103" t="s">
        <v>21</v>
      </c>
      <c r="C247" s="108"/>
      <c r="D247" s="23" t="s">
        <v>8</v>
      </c>
      <c r="E247" s="75">
        <f>E249+E250+E251+E252</f>
        <v>1925616.554</v>
      </c>
      <c r="F247" s="75">
        <f>F249+F250+F251+F252</f>
        <v>377738.94010999997</v>
      </c>
      <c r="G247" s="77">
        <f t="shared" ref="G247:T247" si="219">G249+G250+G251+G252</f>
        <v>0</v>
      </c>
      <c r="H247" s="77">
        <f t="shared" si="219"/>
        <v>0</v>
      </c>
      <c r="I247" s="77">
        <f t="shared" si="219"/>
        <v>0</v>
      </c>
      <c r="J247" s="77">
        <f t="shared" si="219"/>
        <v>0</v>
      </c>
      <c r="K247" s="77">
        <f t="shared" si="219"/>
        <v>385880.76</v>
      </c>
      <c r="L247" s="77">
        <f t="shared" si="219"/>
        <v>377738.94010999997</v>
      </c>
      <c r="M247" s="77">
        <f t="shared" si="219"/>
        <v>369496.08400000003</v>
      </c>
      <c r="N247" s="77">
        <f t="shared" si="219"/>
        <v>0</v>
      </c>
      <c r="O247" s="77">
        <f t="shared" si="219"/>
        <v>381470.26</v>
      </c>
      <c r="P247" s="77">
        <f t="shared" si="219"/>
        <v>0</v>
      </c>
      <c r="Q247" s="77">
        <f t="shared" si="219"/>
        <v>393874.72499999998</v>
      </c>
      <c r="R247" s="77">
        <f t="shared" si="219"/>
        <v>0</v>
      </c>
      <c r="S247" s="77">
        <f t="shared" si="219"/>
        <v>394894.72499999998</v>
      </c>
      <c r="T247" s="77">
        <f t="shared" si="219"/>
        <v>0</v>
      </c>
    </row>
    <row r="248" spans="1:20" ht="23.25" x14ac:dyDescent="0.3">
      <c r="A248" s="24"/>
      <c r="B248" s="101"/>
      <c r="C248" s="108"/>
      <c r="D248" s="17" t="s">
        <v>5</v>
      </c>
      <c r="E248" s="41"/>
      <c r="F248" s="41"/>
      <c r="G248" s="49"/>
      <c r="H248" s="44"/>
      <c r="I248" s="49"/>
      <c r="J248" s="49"/>
      <c r="K248" s="49"/>
      <c r="L248" s="49"/>
      <c r="M248" s="45"/>
      <c r="N248" s="49"/>
      <c r="O248" s="45"/>
      <c r="P248" s="49"/>
      <c r="Q248" s="45"/>
      <c r="R248" s="49"/>
      <c r="S248" s="45"/>
      <c r="T248" s="49"/>
    </row>
    <row r="249" spans="1:20" ht="46.5" x14ac:dyDescent="0.3">
      <c r="A249" s="24"/>
      <c r="B249" s="101"/>
      <c r="C249" s="108"/>
      <c r="D249" s="18" t="s">
        <v>10</v>
      </c>
      <c r="E249" s="41">
        <f>K249+M249+O249+Q249+S249</f>
        <v>880</v>
      </c>
      <c r="F249" s="41">
        <f>L249+N249+P249+R249+T249</f>
        <v>880</v>
      </c>
      <c r="G249" s="49">
        <v>0</v>
      </c>
      <c r="H249" s="49">
        <v>0</v>
      </c>
      <c r="I249" s="49">
        <v>0</v>
      </c>
      <c r="J249" s="49">
        <v>0</v>
      </c>
      <c r="K249" s="43">
        <v>880</v>
      </c>
      <c r="L249" s="49">
        <v>880</v>
      </c>
      <c r="M249" s="42">
        <v>0</v>
      </c>
      <c r="N249" s="43"/>
      <c r="O249" s="42">
        <v>0</v>
      </c>
      <c r="P249" s="49"/>
      <c r="Q249" s="42">
        <v>0</v>
      </c>
      <c r="R249" s="49"/>
      <c r="S249" s="42">
        <v>0</v>
      </c>
      <c r="T249" s="49"/>
    </row>
    <row r="250" spans="1:20" ht="23.25" x14ac:dyDescent="0.3">
      <c r="A250" s="24"/>
      <c r="B250" s="101"/>
      <c r="C250" s="108"/>
      <c r="D250" s="19" t="s">
        <v>11</v>
      </c>
      <c r="E250" s="41">
        <f t="shared" ref="E250:E252" si="220">K250+M250+O250+Q250+S250</f>
        <v>1003441.221</v>
      </c>
      <c r="F250" s="41">
        <f t="shared" ref="F250:F252" si="221">L250+N250+P250+R250+T250</f>
        <v>212095.53852999999</v>
      </c>
      <c r="G250" s="49">
        <v>0</v>
      </c>
      <c r="H250" s="49">
        <v>0</v>
      </c>
      <c r="I250" s="49">
        <v>0</v>
      </c>
      <c r="J250" s="49">
        <v>0</v>
      </c>
      <c r="K250" s="98">
        <v>214912.53200000001</v>
      </c>
      <c r="L250" s="43">
        <v>212095.53852999999</v>
      </c>
      <c r="M250" s="99">
        <v>186968.91099999999</v>
      </c>
      <c r="N250" s="43"/>
      <c r="O250" s="99">
        <v>192925.61600000001</v>
      </c>
      <c r="P250" s="49"/>
      <c r="Q250" s="99">
        <v>204317.08100000001</v>
      </c>
      <c r="R250" s="49"/>
      <c r="S250" s="99">
        <v>204317.08100000001</v>
      </c>
      <c r="T250" s="49"/>
    </row>
    <row r="251" spans="1:20" ht="23.25" x14ac:dyDescent="0.3">
      <c r="A251" s="24"/>
      <c r="B251" s="101"/>
      <c r="C251" s="108"/>
      <c r="D251" s="20" t="s">
        <v>12</v>
      </c>
      <c r="E251" s="41">
        <f t="shared" si="220"/>
        <v>699497.10699999996</v>
      </c>
      <c r="F251" s="41">
        <f t="shared" si="221"/>
        <v>132057.22758000001</v>
      </c>
      <c r="G251" s="49">
        <v>0</v>
      </c>
      <c r="H251" s="49">
        <v>0</v>
      </c>
      <c r="I251" s="49">
        <v>0</v>
      </c>
      <c r="J251" s="49">
        <v>0</v>
      </c>
      <c r="K251" s="43">
        <v>135790.00200000001</v>
      </c>
      <c r="L251" s="43">
        <v>132057.22758000001</v>
      </c>
      <c r="M251" s="42">
        <v>137527.17300000001</v>
      </c>
      <c r="N251" s="43"/>
      <c r="O251" s="42">
        <v>142044.644</v>
      </c>
      <c r="P251" s="49"/>
      <c r="Q251" s="42">
        <v>142057.644</v>
      </c>
      <c r="R251" s="49"/>
      <c r="S251" s="42">
        <v>142077.644</v>
      </c>
      <c r="T251" s="49"/>
    </row>
    <row r="252" spans="1:20" ht="46.5" x14ac:dyDescent="0.3">
      <c r="A252" s="24"/>
      <c r="B252" s="102"/>
      <c r="C252" s="108"/>
      <c r="D252" s="21" t="s">
        <v>13</v>
      </c>
      <c r="E252" s="41">
        <f t="shared" si="220"/>
        <v>221798.226</v>
      </c>
      <c r="F252" s="41">
        <f t="shared" si="221"/>
        <v>32706.173999999999</v>
      </c>
      <c r="G252" s="49">
        <v>0</v>
      </c>
      <c r="H252" s="49">
        <v>0</v>
      </c>
      <c r="I252" s="49">
        <v>0</v>
      </c>
      <c r="J252" s="49">
        <v>0</v>
      </c>
      <c r="K252" s="43">
        <v>34298.226000000002</v>
      </c>
      <c r="L252" s="43">
        <v>32706.173999999999</v>
      </c>
      <c r="M252" s="42">
        <v>45000</v>
      </c>
      <c r="N252" s="49"/>
      <c r="O252" s="42">
        <v>46500</v>
      </c>
      <c r="P252" s="49"/>
      <c r="Q252" s="99">
        <v>47500</v>
      </c>
      <c r="R252" s="49"/>
      <c r="S252" s="99">
        <v>48500</v>
      </c>
      <c r="T252" s="49"/>
    </row>
    <row r="253" spans="1:20" ht="23.25" customHeight="1" x14ac:dyDescent="0.3">
      <c r="A253" s="24"/>
      <c r="B253" s="103" t="s">
        <v>22</v>
      </c>
      <c r="C253" s="108"/>
      <c r="D253" s="23" t="s">
        <v>8</v>
      </c>
      <c r="E253" s="75">
        <f>E255+E256+E257+E258</f>
        <v>2199717.8910000003</v>
      </c>
      <c r="F253" s="75">
        <f>F255+F256+F257+F258</f>
        <v>410904.78229</v>
      </c>
      <c r="G253" s="75">
        <f t="shared" ref="G253:L253" si="222">G255+G256+G257+G258</f>
        <v>0</v>
      </c>
      <c r="H253" s="75">
        <f t="shared" si="222"/>
        <v>0</v>
      </c>
      <c r="I253" s="75">
        <f t="shared" si="222"/>
        <v>0</v>
      </c>
      <c r="J253" s="75">
        <f t="shared" si="222"/>
        <v>0</v>
      </c>
      <c r="K253" s="75">
        <f t="shared" si="222"/>
        <v>425773.59900000005</v>
      </c>
      <c r="L253" s="75">
        <f t="shared" si="222"/>
        <v>410904.78229</v>
      </c>
      <c r="M253" s="77">
        <f>M255+M256+M257+M258</f>
        <v>414827.07400000002</v>
      </c>
      <c r="N253" s="77">
        <f>N255+N256+N257+N258</f>
        <v>0</v>
      </c>
      <c r="O253" s="77">
        <f>O255+O256+O257+O258</f>
        <v>435339.86799999996</v>
      </c>
      <c r="P253" s="75"/>
      <c r="Q253" s="77">
        <f>Q255+Q256+Q257+Q258</f>
        <v>471638.67499999999</v>
      </c>
      <c r="R253" s="75"/>
      <c r="S253" s="77">
        <f>S255+S256+S257+S258</f>
        <v>452138.67499999999</v>
      </c>
      <c r="T253" s="75"/>
    </row>
    <row r="254" spans="1:20" ht="23.25" x14ac:dyDescent="0.3">
      <c r="A254" s="24"/>
      <c r="B254" s="101"/>
      <c r="C254" s="108"/>
      <c r="D254" s="17" t="s">
        <v>5</v>
      </c>
      <c r="E254" s="41"/>
      <c r="F254" s="41"/>
      <c r="G254" s="49"/>
      <c r="H254" s="44"/>
      <c r="I254" s="49"/>
      <c r="J254" s="49"/>
      <c r="K254" s="49"/>
      <c r="L254" s="49"/>
      <c r="M254" s="45"/>
      <c r="N254" s="49"/>
      <c r="O254" s="45"/>
      <c r="P254" s="49"/>
      <c r="Q254" s="45"/>
      <c r="R254" s="49"/>
      <c r="S254" s="45"/>
      <c r="T254" s="49"/>
    </row>
    <row r="255" spans="1:20" ht="46.5" x14ac:dyDescent="0.3">
      <c r="A255" s="24"/>
      <c r="B255" s="101"/>
      <c r="C255" s="108"/>
      <c r="D255" s="18" t="s">
        <v>10</v>
      </c>
      <c r="E255" s="41">
        <f t="shared" ref="E255:E258" si="223">K255+M255+O255+Q255+S255</f>
        <v>249376.79199999999</v>
      </c>
      <c r="F255" s="41">
        <f t="shared" ref="F255:F258" si="224">L255+N255+P255+R255+T255</f>
        <v>20480.03601</v>
      </c>
      <c r="G255" s="49">
        <v>0</v>
      </c>
      <c r="H255" s="49">
        <v>0</v>
      </c>
      <c r="I255" s="49">
        <v>0</v>
      </c>
      <c r="J255" s="49">
        <v>0</v>
      </c>
      <c r="K255" s="98">
        <v>22289.4</v>
      </c>
      <c r="L255" s="43">
        <v>20480.03601</v>
      </c>
      <c r="M255" s="99">
        <v>56771.847999999998</v>
      </c>
      <c r="N255" s="49"/>
      <c r="O255" s="99">
        <v>56771.847999999998</v>
      </c>
      <c r="P255" s="49"/>
      <c r="Q255" s="99">
        <v>56771.847999999998</v>
      </c>
      <c r="R255" s="49"/>
      <c r="S255" s="99">
        <v>56771.847999999998</v>
      </c>
      <c r="T255" s="49"/>
    </row>
    <row r="256" spans="1:20" ht="23.25" x14ac:dyDescent="0.3">
      <c r="A256" s="24"/>
      <c r="B256" s="101"/>
      <c r="C256" s="108"/>
      <c r="D256" s="19" t="s">
        <v>11</v>
      </c>
      <c r="E256" s="41">
        <f t="shared" si="223"/>
        <v>1505881.4040000001</v>
      </c>
      <c r="F256" s="41">
        <f t="shared" si="224"/>
        <v>307409</v>
      </c>
      <c r="G256" s="49">
        <v>0</v>
      </c>
      <c r="H256" s="49">
        <v>0</v>
      </c>
      <c r="I256" s="49">
        <v>0</v>
      </c>
      <c r="J256" s="49">
        <v>0</v>
      </c>
      <c r="K256" s="98">
        <v>317249.022</v>
      </c>
      <c r="L256" s="49">
        <v>307409</v>
      </c>
      <c r="M256" s="98">
        <v>273121.799</v>
      </c>
      <c r="N256" s="43"/>
      <c r="O256" s="98">
        <v>287984.32299999997</v>
      </c>
      <c r="P256" s="49"/>
      <c r="Q256" s="98">
        <v>323763.13</v>
      </c>
      <c r="R256" s="49"/>
      <c r="S256" s="98">
        <v>303763.13</v>
      </c>
      <c r="T256" s="49"/>
    </row>
    <row r="257" spans="1:20" ht="23.25" x14ac:dyDescent="0.3">
      <c r="A257" s="24"/>
      <c r="B257" s="101"/>
      <c r="C257" s="108"/>
      <c r="D257" s="20" t="s">
        <v>12</v>
      </c>
      <c r="E257" s="41">
        <f t="shared" si="223"/>
        <v>408202.80499999993</v>
      </c>
      <c r="F257" s="41">
        <f t="shared" si="224"/>
        <v>76870.692280000003</v>
      </c>
      <c r="G257" s="49">
        <v>0</v>
      </c>
      <c r="H257" s="49">
        <v>0</v>
      </c>
      <c r="I257" s="49">
        <v>0</v>
      </c>
      <c r="J257" s="49">
        <v>0</v>
      </c>
      <c r="K257" s="43">
        <v>79978.286999999997</v>
      </c>
      <c r="L257" s="43">
        <v>76870.692280000003</v>
      </c>
      <c r="M257" s="42">
        <v>78433.426999999996</v>
      </c>
      <c r="N257" s="49"/>
      <c r="O257" s="42">
        <v>83583.697</v>
      </c>
      <c r="P257" s="49"/>
      <c r="Q257" s="42">
        <v>83103.697</v>
      </c>
      <c r="R257" s="49"/>
      <c r="S257" s="42">
        <v>83103.697</v>
      </c>
      <c r="T257" s="49"/>
    </row>
    <row r="258" spans="1:20" ht="46.5" x14ac:dyDescent="0.3">
      <c r="A258" s="24"/>
      <c r="B258" s="102"/>
      <c r="C258" s="108"/>
      <c r="D258" s="21" t="s">
        <v>13</v>
      </c>
      <c r="E258" s="41">
        <f t="shared" si="223"/>
        <v>36256.89</v>
      </c>
      <c r="F258" s="41">
        <f t="shared" si="224"/>
        <v>6145.0540000000001</v>
      </c>
      <c r="G258" s="49">
        <v>0</v>
      </c>
      <c r="H258" s="49">
        <v>0</v>
      </c>
      <c r="I258" s="49">
        <v>0</v>
      </c>
      <c r="J258" s="49">
        <v>0</v>
      </c>
      <c r="K258" s="98">
        <v>6256.89</v>
      </c>
      <c r="L258" s="43">
        <v>6145.0540000000001</v>
      </c>
      <c r="M258" s="99">
        <v>6500</v>
      </c>
      <c r="N258" s="49"/>
      <c r="O258" s="42">
        <v>7000</v>
      </c>
      <c r="P258" s="49"/>
      <c r="Q258" s="42">
        <v>8000</v>
      </c>
      <c r="R258" s="49"/>
      <c r="S258" s="42">
        <v>8500</v>
      </c>
      <c r="T258" s="49"/>
    </row>
    <row r="259" spans="1:20" ht="23.25" customHeight="1" x14ac:dyDescent="0.3">
      <c r="A259" s="24"/>
      <c r="B259" s="103" t="s">
        <v>44</v>
      </c>
      <c r="C259" s="108"/>
      <c r="D259" s="23" t="s">
        <v>8</v>
      </c>
      <c r="E259" s="75">
        <f>E261+E262+E263+E264</f>
        <v>353695.522</v>
      </c>
      <c r="F259" s="75">
        <f>F261+F262+F263+F264</f>
        <v>64923.51021</v>
      </c>
      <c r="G259" s="75">
        <f t="shared" ref="G259:N259" si="225">G261+G262+G263+G264</f>
        <v>0</v>
      </c>
      <c r="H259" s="75">
        <f t="shared" si="225"/>
        <v>0</v>
      </c>
      <c r="I259" s="75">
        <f t="shared" si="225"/>
        <v>0</v>
      </c>
      <c r="J259" s="75">
        <f t="shared" si="225"/>
        <v>0</v>
      </c>
      <c r="K259" s="75">
        <f t="shared" si="225"/>
        <v>80133.120999999999</v>
      </c>
      <c r="L259" s="75">
        <f t="shared" si="225"/>
        <v>64923.51021</v>
      </c>
      <c r="M259" s="77">
        <f t="shared" si="225"/>
        <v>68586.853000000003</v>
      </c>
      <c r="N259" s="77">
        <f t="shared" si="225"/>
        <v>0</v>
      </c>
      <c r="O259" s="77">
        <f>O261+O262+O263+O264</f>
        <v>68496.661999999997</v>
      </c>
      <c r="P259" s="75"/>
      <c r="Q259" s="77">
        <f>Q261+Q262+Q263+Q264</f>
        <v>68204.442999999999</v>
      </c>
      <c r="R259" s="75"/>
      <c r="S259" s="77">
        <f>S261+S262+S263+S264</f>
        <v>68274.442999999999</v>
      </c>
      <c r="T259" s="75"/>
    </row>
    <row r="260" spans="1:20" ht="23.25" x14ac:dyDescent="0.3">
      <c r="A260" s="24"/>
      <c r="B260" s="101"/>
      <c r="C260" s="108"/>
      <c r="D260" s="17" t="s">
        <v>5</v>
      </c>
      <c r="E260" s="41"/>
      <c r="F260" s="41"/>
      <c r="G260" s="49"/>
      <c r="H260" s="44"/>
      <c r="I260" s="49"/>
      <c r="J260" s="49"/>
      <c r="K260" s="49"/>
      <c r="L260" s="49"/>
      <c r="M260" s="45"/>
      <c r="N260" s="49"/>
      <c r="O260" s="45"/>
      <c r="P260" s="49"/>
      <c r="Q260" s="45"/>
      <c r="R260" s="49"/>
      <c r="S260" s="45"/>
      <c r="T260" s="49"/>
    </row>
    <row r="261" spans="1:20" ht="46.5" x14ac:dyDescent="0.3">
      <c r="A261" s="24"/>
      <c r="B261" s="101"/>
      <c r="C261" s="108"/>
      <c r="D261" s="18" t="s">
        <v>10</v>
      </c>
      <c r="E261" s="41">
        <f t="shared" ref="E261:E264" si="226">K261+M261+O261+Q261+S261</f>
        <v>3276.0349999999999</v>
      </c>
      <c r="F261" s="41">
        <f t="shared" ref="F261:F264" si="227">L261+N261+P261+R261+T261</f>
        <v>3265.4488900000001</v>
      </c>
      <c r="G261" s="49">
        <v>0</v>
      </c>
      <c r="H261" s="49">
        <v>0</v>
      </c>
      <c r="I261" s="49">
        <v>0</v>
      </c>
      <c r="J261" s="49">
        <v>0</v>
      </c>
      <c r="K261" s="43">
        <v>3276.0349999999999</v>
      </c>
      <c r="L261" s="43">
        <v>3265.4488900000001</v>
      </c>
      <c r="M261" s="45">
        <v>0</v>
      </c>
      <c r="N261" s="49"/>
      <c r="O261" s="45">
        <v>0</v>
      </c>
      <c r="P261" s="49"/>
      <c r="Q261" s="45">
        <v>0</v>
      </c>
      <c r="R261" s="49"/>
      <c r="S261" s="45">
        <v>0</v>
      </c>
      <c r="T261" s="49"/>
    </row>
    <row r="262" spans="1:20" ht="23.25" x14ac:dyDescent="0.3">
      <c r="A262" s="24"/>
      <c r="B262" s="101"/>
      <c r="C262" s="108"/>
      <c r="D262" s="19" t="s">
        <v>11</v>
      </c>
      <c r="E262" s="41">
        <f>K262+M262+O262+Q262+S262</f>
        <v>43219.983</v>
      </c>
      <c r="F262" s="41">
        <f t="shared" si="227"/>
        <v>1082.4687799999999</v>
      </c>
      <c r="G262" s="49">
        <v>0</v>
      </c>
      <c r="H262" s="49">
        <v>0</v>
      </c>
      <c r="I262" s="49">
        <v>0</v>
      </c>
      <c r="J262" s="49">
        <v>0</v>
      </c>
      <c r="K262" s="43">
        <v>13675.751</v>
      </c>
      <c r="L262" s="43">
        <v>1082.4687799999999</v>
      </c>
      <c r="M262" s="43">
        <v>7386.058</v>
      </c>
      <c r="N262" s="49"/>
      <c r="O262" s="43">
        <v>7386.058</v>
      </c>
      <c r="P262" s="49"/>
      <c r="Q262" s="43">
        <v>7386.058</v>
      </c>
      <c r="R262" s="49"/>
      <c r="S262" s="43">
        <v>7386.058</v>
      </c>
      <c r="T262" s="49"/>
    </row>
    <row r="263" spans="1:20" ht="23.25" x14ac:dyDescent="0.3">
      <c r="A263" s="24"/>
      <c r="B263" s="101"/>
      <c r="C263" s="108"/>
      <c r="D263" s="20" t="s">
        <v>12</v>
      </c>
      <c r="E263" s="41">
        <f t="shared" si="226"/>
        <v>297949.50400000002</v>
      </c>
      <c r="F263" s="41">
        <f t="shared" si="227"/>
        <v>58826.857539999997</v>
      </c>
      <c r="G263" s="49">
        <v>0</v>
      </c>
      <c r="H263" s="49">
        <v>0</v>
      </c>
      <c r="I263" s="49">
        <v>0</v>
      </c>
      <c r="J263" s="49">
        <v>0</v>
      </c>
      <c r="K263" s="43">
        <v>61331.334999999999</v>
      </c>
      <c r="L263" s="43">
        <v>58826.857539999997</v>
      </c>
      <c r="M263" s="42">
        <v>59350.794999999998</v>
      </c>
      <c r="N263" s="43"/>
      <c r="O263" s="42">
        <v>59260.603999999999</v>
      </c>
      <c r="P263" s="49"/>
      <c r="Q263" s="42">
        <v>58968.385000000002</v>
      </c>
      <c r="R263" s="49"/>
      <c r="S263" s="42">
        <v>59038.385000000002</v>
      </c>
      <c r="T263" s="49"/>
    </row>
    <row r="264" spans="1:20" ht="46.5" x14ac:dyDescent="0.3">
      <c r="A264" s="24"/>
      <c r="B264" s="102"/>
      <c r="C264" s="108"/>
      <c r="D264" s="21" t="s">
        <v>13</v>
      </c>
      <c r="E264" s="41">
        <f t="shared" si="226"/>
        <v>9250</v>
      </c>
      <c r="F264" s="41">
        <f t="shared" si="227"/>
        <v>1748.7349999999999</v>
      </c>
      <c r="G264" s="49">
        <v>0</v>
      </c>
      <c r="H264" s="49">
        <v>0</v>
      </c>
      <c r="I264" s="49">
        <v>0</v>
      </c>
      <c r="J264" s="49">
        <v>0</v>
      </c>
      <c r="K264" s="49">
        <v>1850</v>
      </c>
      <c r="L264" s="43">
        <v>1748.7349999999999</v>
      </c>
      <c r="M264" s="45">
        <v>1850</v>
      </c>
      <c r="N264" s="49"/>
      <c r="O264" s="45">
        <v>1850</v>
      </c>
      <c r="P264" s="49"/>
      <c r="Q264" s="45">
        <v>1850</v>
      </c>
      <c r="R264" s="49"/>
      <c r="S264" s="45">
        <v>1850</v>
      </c>
      <c r="T264" s="49"/>
    </row>
    <row r="265" spans="1:20" ht="23.25" customHeight="1" x14ac:dyDescent="0.3">
      <c r="A265" s="24"/>
      <c r="B265" s="103" t="s">
        <v>20</v>
      </c>
      <c r="C265" s="108"/>
      <c r="D265" s="23" t="s">
        <v>8</v>
      </c>
      <c r="E265" s="75">
        <f>E267+E268+E269+E270</f>
        <v>218593.14200000002</v>
      </c>
      <c r="F265" s="75">
        <f>F267+F268+F269+F270</f>
        <v>41081.359530000002</v>
      </c>
      <c r="G265" s="75">
        <f t="shared" ref="G265:T265" si="228">G267+G268+G269+G270</f>
        <v>0</v>
      </c>
      <c r="H265" s="75">
        <f t="shared" si="228"/>
        <v>0</v>
      </c>
      <c r="I265" s="75">
        <f t="shared" si="228"/>
        <v>0</v>
      </c>
      <c r="J265" s="75">
        <f t="shared" si="228"/>
        <v>0</v>
      </c>
      <c r="K265" s="75">
        <f t="shared" si="228"/>
        <v>41511.566000000006</v>
      </c>
      <c r="L265" s="75">
        <f t="shared" si="228"/>
        <v>41081.359530000002</v>
      </c>
      <c r="M265" s="77">
        <f t="shared" si="228"/>
        <v>44270.394</v>
      </c>
      <c r="N265" s="77">
        <f t="shared" si="228"/>
        <v>0</v>
      </c>
      <c r="O265" s="77">
        <f t="shared" si="228"/>
        <v>44270.394</v>
      </c>
      <c r="P265" s="77">
        <f t="shared" si="228"/>
        <v>0</v>
      </c>
      <c r="Q265" s="77">
        <f t="shared" si="228"/>
        <v>44270.394</v>
      </c>
      <c r="R265" s="77">
        <f t="shared" si="228"/>
        <v>0</v>
      </c>
      <c r="S265" s="77">
        <f t="shared" si="228"/>
        <v>44270.394</v>
      </c>
      <c r="T265" s="77">
        <f t="shared" si="228"/>
        <v>0</v>
      </c>
    </row>
    <row r="266" spans="1:20" ht="23.25" x14ac:dyDescent="0.3">
      <c r="A266" s="24"/>
      <c r="B266" s="101"/>
      <c r="C266" s="108"/>
      <c r="D266" s="17" t="s">
        <v>5</v>
      </c>
      <c r="E266" s="41"/>
      <c r="F266" s="41"/>
      <c r="G266" s="49"/>
      <c r="H266" s="44"/>
      <c r="I266" s="49"/>
      <c r="J266" s="49"/>
      <c r="K266" s="49"/>
      <c r="L266" s="49"/>
      <c r="M266" s="45"/>
      <c r="N266" s="49"/>
      <c r="O266" s="45"/>
      <c r="P266" s="49"/>
      <c r="Q266" s="45"/>
      <c r="R266" s="49"/>
      <c r="S266" s="45"/>
      <c r="T266" s="49"/>
    </row>
    <row r="267" spans="1:20" ht="46.5" x14ac:dyDescent="0.3">
      <c r="A267" s="24"/>
      <c r="B267" s="101"/>
      <c r="C267" s="108"/>
      <c r="D267" s="18" t="s">
        <v>10</v>
      </c>
      <c r="E267" s="41">
        <f t="shared" ref="E267:E270" si="229">K267+M267+O267+Q267+S267</f>
        <v>0</v>
      </c>
      <c r="F267" s="41">
        <f t="shared" ref="F267:F270" si="230">L267+N267+P267+R267+T267</f>
        <v>0</v>
      </c>
      <c r="G267" s="49">
        <v>0</v>
      </c>
      <c r="H267" s="49">
        <v>0</v>
      </c>
      <c r="I267" s="49">
        <v>0</v>
      </c>
      <c r="J267" s="49">
        <v>0</v>
      </c>
      <c r="K267" s="98">
        <v>0</v>
      </c>
      <c r="L267" s="49">
        <v>0</v>
      </c>
      <c r="M267" s="45">
        <v>0</v>
      </c>
      <c r="N267" s="49"/>
      <c r="O267" s="45">
        <v>0</v>
      </c>
      <c r="P267" s="49"/>
      <c r="Q267" s="45">
        <v>0</v>
      </c>
      <c r="R267" s="49"/>
      <c r="S267" s="45">
        <v>0</v>
      </c>
      <c r="T267" s="49"/>
    </row>
    <row r="268" spans="1:20" ht="23.25" x14ac:dyDescent="0.3">
      <c r="A268" s="24"/>
      <c r="B268" s="101"/>
      <c r="C268" s="108"/>
      <c r="D268" s="19" t="s">
        <v>11</v>
      </c>
      <c r="E268" s="41">
        <f>K268+M268+O268+S268+Q268</f>
        <v>28808.102999999999</v>
      </c>
      <c r="F268" s="41">
        <f t="shared" si="230"/>
        <v>5242.7438899999997</v>
      </c>
      <c r="G268" s="49">
        <v>0</v>
      </c>
      <c r="H268" s="49">
        <v>0</v>
      </c>
      <c r="I268" s="49">
        <v>0</v>
      </c>
      <c r="J268" s="49">
        <v>0</v>
      </c>
      <c r="K268" s="43">
        <v>5448.1030000000001</v>
      </c>
      <c r="L268" s="43">
        <v>5242.7438899999997</v>
      </c>
      <c r="M268" s="42">
        <v>5840</v>
      </c>
      <c r="N268" s="49"/>
      <c r="O268" s="42">
        <v>5840</v>
      </c>
      <c r="P268" s="49"/>
      <c r="Q268" s="42">
        <v>5840</v>
      </c>
      <c r="R268" s="49"/>
      <c r="S268" s="42">
        <v>5840</v>
      </c>
      <c r="T268" s="49"/>
    </row>
    <row r="269" spans="1:20" ht="23.25" x14ac:dyDescent="0.3">
      <c r="A269" s="24"/>
      <c r="B269" s="101"/>
      <c r="C269" s="108"/>
      <c r="D269" s="20" t="s">
        <v>12</v>
      </c>
      <c r="E269" s="41">
        <f>K269+M269+O269+S269+Q269</f>
        <v>189785.03900000002</v>
      </c>
      <c r="F269" s="41">
        <f t="shared" si="230"/>
        <v>35838.615640000004</v>
      </c>
      <c r="G269" s="49">
        <v>0</v>
      </c>
      <c r="H269" s="49">
        <v>0</v>
      </c>
      <c r="I269" s="49">
        <v>0</v>
      </c>
      <c r="J269" s="49">
        <v>0</v>
      </c>
      <c r="K269" s="43">
        <v>36063.463000000003</v>
      </c>
      <c r="L269" s="43">
        <v>35838.615640000004</v>
      </c>
      <c r="M269" s="42">
        <v>38430.394</v>
      </c>
      <c r="N269" s="43"/>
      <c r="O269" s="42">
        <v>38430.394</v>
      </c>
      <c r="P269" s="43"/>
      <c r="Q269" s="42">
        <v>38430.394</v>
      </c>
      <c r="R269" s="43"/>
      <c r="S269" s="42">
        <v>38430.394</v>
      </c>
      <c r="T269" s="43"/>
    </row>
    <row r="270" spans="1:20" ht="46.5" x14ac:dyDescent="0.3">
      <c r="A270" s="24"/>
      <c r="B270" s="102"/>
      <c r="C270" s="109"/>
      <c r="D270" s="21" t="s">
        <v>13</v>
      </c>
      <c r="E270" s="41">
        <f t="shared" si="229"/>
        <v>0</v>
      </c>
      <c r="F270" s="41">
        <f t="shared" si="230"/>
        <v>0</v>
      </c>
      <c r="G270" s="49">
        <v>0</v>
      </c>
      <c r="H270" s="49">
        <v>0</v>
      </c>
      <c r="I270" s="49">
        <v>0</v>
      </c>
      <c r="J270" s="49">
        <v>0</v>
      </c>
      <c r="K270" s="43">
        <v>0</v>
      </c>
      <c r="L270" s="43">
        <v>0</v>
      </c>
      <c r="M270" s="99">
        <v>0</v>
      </c>
      <c r="N270" s="43"/>
      <c r="O270" s="99">
        <v>0</v>
      </c>
      <c r="P270" s="43"/>
      <c r="Q270" s="99">
        <v>0</v>
      </c>
      <c r="R270" s="43"/>
      <c r="S270" s="99">
        <v>0</v>
      </c>
      <c r="T270" s="43"/>
    </row>
    <row r="271" spans="1:20" ht="34.5" customHeight="1" x14ac:dyDescent="0.3">
      <c r="A271" s="25" t="s">
        <v>83</v>
      </c>
      <c r="B271" s="103" t="s">
        <v>85</v>
      </c>
      <c r="C271" s="107" t="s">
        <v>84</v>
      </c>
      <c r="D271" s="23" t="s">
        <v>8</v>
      </c>
      <c r="E271" s="41">
        <f>E273+E274+E275+E276</f>
        <v>688129.92229999998</v>
      </c>
      <c r="F271" s="41">
        <f>F273+F274+F275+F276</f>
        <v>210712.88537999999</v>
      </c>
      <c r="G271" s="41">
        <f t="shared" ref="G271:T271" si="231">G273+G274+G275+G276</f>
        <v>0</v>
      </c>
      <c r="H271" s="41">
        <f t="shared" si="231"/>
        <v>0</v>
      </c>
      <c r="I271" s="41">
        <f t="shared" si="231"/>
        <v>0</v>
      </c>
      <c r="J271" s="41">
        <f t="shared" si="231"/>
        <v>0</v>
      </c>
      <c r="K271" s="41">
        <f t="shared" si="231"/>
        <v>212942.93845000002</v>
      </c>
      <c r="L271" s="41">
        <f t="shared" si="231"/>
        <v>210712.88537999999</v>
      </c>
      <c r="M271" s="41">
        <f t="shared" si="231"/>
        <v>157884.1954</v>
      </c>
      <c r="N271" s="41">
        <f t="shared" si="231"/>
        <v>0</v>
      </c>
      <c r="O271" s="41">
        <f t="shared" si="231"/>
        <v>47069.909289999996</v>
      </c>
      <c r="P271" s="41">
        <f t="shared" si="231"/>
        <v>0</v>
      </c>
      <c r="Q271" s="41">
        <f t="shared" si="231"/>
        <v>45691.315580000002</v>
      </c>
      <c r="R271" s="41">
        <f t="shared" si="231"/>
        <v>0</v>
      </c>
      <c r="S271" s="41">
        <f t="shared" si="231"/>
        <v>224541.56358000002</v>
      </c>
      <c r="T271" s="41">
        <f t="shared" si="231"/>
        <v>0</v>
      </c>
    </row>
    <row r="272" spans="1:20" ht="27.75" customHeight="1" x14ac:dyDescent="0.3">
      <c r="A272" s="24"/>
      <c r="B272" s="101"/>
      <c r="C272" s="108"/>
      <c r="D272" s="17" t="s">
        <v>5</v>
      </c>
      <c r="E272" s="41"/>
      <c r="F272" s="41"/>
      <c r="G272" s="49"/>
      <c r="H272" s="44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</row>
    <row r="273" spans="1:20" ht="41.25" customHeight="1" x14ac:dyDescent="0.3">
      <c r="A273" s="24"/>
      <c r="B273" s="101"/>
      <c r="C273" s="108"/>
      <c r="D273" s="18" t="s">
        <v>10</v>
      </c>
      <c r="E273" s="41">
        <f>K273+M273+O273+Q273+S273</f>
        <v>255334.85856500003</v>
      </c>
      <c r="F273" s="41">
        <f>L273+N273+P273+R273+T273</f>
        <v>165929.54399999999</v>
      </c>
      <c r="G273" s="43">
        <f t="shared" ref="G273:P275" si="232">G279+G285+G291+G297+G303+G309</f>
        <v>0</v>
      </c>
      <c r="H273" s="43">
        <f t="shared" si="232"/>
        <v>0</v>
      </c>
      <c r="I273" s="43">
        <f t="shared" si="232"/>
        <v>0</v>
      </c>
      <c r="J273" s="43">
        <f t="shared" si="232"/>
        <v>0</v>
      </c>
      <c r="K273" s="43">
        <f t="shared" si="232"/>
        <v>141034.0625</v>
      </c>
      <c r="L273" s="43">
        <f t="shared" si="232"/>
        <v>165929.54399999999</v>
      </c>
      <c r="M273" s="43">
        <f t="shared" si="232"/>
        <v>111005.875</v>
      </c>
      <c r="N273" s="43"/>
      <c r="O273" s="43">
        <f t="shared" si="232"/>
        <v>1080.904925</v>
      </c>
      <c r="P273" s="43">
        <f t="shared" si="232"/>
        <v>0</v>
      </c>
      <c r="Q273" s="43">
        <f t="shared" ref="Q273:T273" si="233">Q279+Q285+Q291+Q297+Q303+Q309</f>
        <v>1107.0080700000001</v>
      </c>
      <c r="R273" s="43">
        <f t="shared" si="233"/>
        <v>0</v>
      </c>
      <c r="S273" s="43">
        <f t="shared" si="233"/>
        <v>1107.0080700000001</v>
      </c>
      <c r="T273" s="43">
        <f t="shared" si="233"/>
        <v>0</v>
      </c>
    </row>
    <row r="274" spans="1:20" ht="25.5" customHeight="1" x14ac:dyDescent="0.3">
      <c r="A274" s="24"/>
      <c r="B274" s="101"/>
      <c r="C274" s="108"/>
      <c r="D274" s="19" t="s">
        <v>11</v>
      </c>
      <c r="E274" s="41">
        <f t="shared" ref="E274:E276" si="234">K274+M274+O274+Q274+S274</f>
        <v>411931.71234500001</v>
      </c>
      <c r="F274" s="41">
        <f t="shared" ref="F274:F276" si="235">L274+N274+P274+R274+T274</f>
        <v>39710.834429999995</v>
      </c>
      <c r="G274" s="43">
        <f t="shared" si="232"/>
        <v>0</v>
      </c>
      <c r="H274" s="43">
        <f t="shared" si="232"/>
        <v>0</v>
      </c>
      <c r="I274" s="43">
        <f t="shared" si="232"/>
        <v>0</v>
      </c>
      <c r="J274" s="43">
        <f t="shared" si="232"/>
        <v>0</v>
      </c>
      <c r="K274" s="43">
        <f t="shared" si="232"/>
        <v>66738.112160000004</v>
      </c>
      <c r="L274" s="43">
        <f t="shared" si="232"/>
        <v>39710.834429999995</v>
      </c>
      <c r="M274" s="43">
        <f t="shared" si="232"/>
        <v>43557.949500000002</v>
      </c>
      <c r="N274" s="43"/>
      <c r="O274" s="43">
        <f t="shared" si="232"/>
        <v>41388.081464999996</v>
      </c>
      <c r="P274" s="43">
        <f t="shared" si="232"/>
        <v>0</v>
      </c>
      <c r="Q274" s="43">
        <f t="shared" ref="Q274:T275" si="236">Q280+Q286+Q292+Q298+Q304+Q310</f>
        <v>41414.184609999997</v>
      </c>
      <c r="R274" s="43">
        <f t="shared" si="236"/>
        <v>0</v>
      </c>
      <c r="S274" s="43">
        <f t="shared" si="236"/>
        <v>218833.38461000001</v>
      </c>
      <c r="T274" s="43">
        <f t="shared" si="236"/>
        <v>0</v>
      </c>
    </row>
    <row r="275" spans="1:20" ht="30" customHeight="1" x14ac:dyDescent="0.3">
      <c r="A275" s="24"/>
      <c r="B275" s="101"/>
      <c r="C275" s="108"/>
      <c r="D275" s="20" t="s">
        <v>12</v>
      </c>
      <c r="E275" s="41">
        <f t="shared" si="234"/>
        <v>20863.351389999996</v>
      </c>
      <c r="F275" s="41">
        <f t="shared" si="235"/>
        <v>5072.5069500000009</v>
      </c>
      <c r="G275" s="43">
        <f t="shared" si="232"/>
        <v>0</v>
      </c>
      <c r="H275" s="43">
        <f t="shared" si="232"/>
        <v>0</v>
      </c>
      <c r="I275" s="43">
        <f t="shared" si="232"/>
        <v>0</v>
      </c>
      <c r="J275" s="43">
        <f t="shared" si="232"/>
        <v>0</v>
      </c>
      <c r="K275" s="43">
        <f t="shared" si="232"/>
        <v>5170.76379</v>
      </c>
      <c r="L275" s="43">
        <f t="shared" si="232"/>
        <v>5072.5069500000009</v>
      </c>
      <c r="M275" s="43">
        <f t="shared" si="232"/>
        <v>3320.3708999999999</v>
      </c>
      <c r="N275" s="43"/>
      <c r="O275" s="43">
        <f>O281+S287+O293+O299+O305+O311</f>
        <v>4600.9228999999996</v>
      </c>
      <c r="P275" s="43">
        <f t="shared" si="232"/>
        <v>0</v>
      </c>
      <c r="Q275" s="43">
        <f t="shared" ref="Q275:T275" si="237">Q281+Q287+Q293+Q299+Q305+Q311</f>
        <v>3170.1229000000003</v>
      </c>
      <c r="R275" s="43">
        <f t="shared" si="237"/>
        <v>0</v>
      </c>
      <c r="S275" s="43">
        <f t="shared" si="236"/>
        <v>4601.1708999999992</v>
      </c>
      <c r="T275" s="43">
        <f t="shared" si="237"/>
        <v>0</v>
      </c>
    </row>
    <row r="276" spans="1:20" ht="132" customHeight="1" x14ac:dyDescent="0.3">
      <c r="A276" s="22"/>
      <c r="B276" s="101"/>
      <c r="C276" s="108"/>
      <c r="D276" s="21" t="s">
        <v>13</v>
      </c>
      <c r="E276" s="41">
        <f t="shared" si="234"/>
        <v>0</v>
      </c>
      <c r="F276" s="41">
        <f t="shared" si="235"/>
        <v>0</v>
      </c>
      <c r="G276" s="43">
        <f>G282+G288+G294+G300+G306+G312</f>
        <v>0</v>
      </c>
      <c r="H276" s="43">
        <f t="shared" ref="H276:P276" si="238">H282+H288+H294+H300+H306+H312</f>
        <v>0</v>
      </c>
      <c r="I276" s="43">
        <f t="shared" si="238"/>
        <v>0</v>
      </c>
      <c r="J276" s="43">
        <f t="shared" si="238"/>
        <v>0</v>
      </c>
      <c r="K276" s="43">
        <f t="shared" si="238"/>
        <v>0</v>
      </c>
      <c r="L276" s="43">
        <f t="shared" si="238"/>
        <v>0</v>
      </c>
      <c r="M276" s="43">
        <f t="shared" si="238"/>
        <v>0</v>
      </c>
      <c r="N276" s="43"/>
      <c r="O276" s="43">
        <f t="shared" si="238"/>
        <v>0</v>
      </c>
      <c r="P276" s="43">
        <f t="shared" si="238"/>
        <v>0</v>
      </c>
      <c r="Q276" s="43">
        <f t="shared" ref="Q276:T276" si="239">Q282+Q288+Q294+Q300+Q306+Q312</f>
        <v>0</v>
      </c>
      <c r="R276" s="43">
        <f t="shared" si="239"/>
        <v>0</v>
      </c>
      <c r="S276" s="43">
        <f t="shared" si="239"/>
        <v>0</v>
      </c>
      <c r="T276" s="43">
        <f t="shared" si="239"/>
        <v>0</v>
      </c>
    </row>
    <row r="277" spans="1:20" ht="30.75" customHeight="1" x14ac:dyDescent="0.3">
      <c r="A277" s="24"/>
      <c r="B277" s="103" t="s">
        <v>109</v>
      </c>
      <c r="C277" s="108"/>
      <c r="D277" s="23" t="s">
        <v>8</v>
      </c>
      <c r="E277" s="75">
        <f>E279+E280+E281+E282</f>
        <v>12910.231999999998</v>
      </c>
      <c r="F277" s="75">
        <f>F279+F280+F281+F282</f>
        <v>3212.1265400000002</v>
      </c>
      <c r="G277" s="75">
        <f t="shared" ref="G277:T277" si="240">G279+G280+G281+G282</f>
        <v>0</v>
      </c>
      <c r="H277" s="75">
        <f t="shared" si="240"/>
        <v>0</v>
      </c>
      <c r="I277" s="75">
        <f t="shared" si="240"/>
        <v>0</v>
      </c>
      <c r="J277" s="75">
        <f t="shared" si="240"/>
        <v>0</v>
      </c>
      <c r="K277" s="75">
        <f t="shared" si="240"/>
        <v>3179.848</v>
      </c>
      <c r="L277" s="75">
        <f t="shared" si="240"/>
        <v>3212.1265400000002</v>
      </c>
      <c r="M277" s="75">
        <f t="shared" si="240"/>
        <v>2432.7199999999998</v>
      </c>
      <c r="N277" s="75">
        <f t="shared" si="240"/>
        <v>0</v>
      </c>
      <c r="O277" s="75">
        <f t="shared" si="240"/>
        <v>2432.4720000000002</v>
      </c>
      <c r="P277" s="75">
        <f t="shared" si="240"/>
        <v>0</v>
      </c>
      <c r="Q277" s="75">
        <f t="shared" si="240"/>
        <v>2432.4720000000002</v>
      </c>
      <c r="R277" s="75">
        <f t="shared" si="240"/>
        <v>0</v>
      </c>
      <c r="S277" s="75">
        <f t="shared" si="240"/>
        <v>2432.7199999999998</v>
      </c>
      <c r="T277" s="75">
        <f t="shared" si="240"/>
        <v>0</v>
      </c>
    </row>
    <row r="278" spans="1:20" ht="29.25" customHeight="1" x14ac:dyDescent="0.3">
      <c r="A278" s="24"/>
      <c r="B278" s="101"/>
      <c r="C278" s="108"/>
      <c r="D278" s="17" t="s">
        <v>5</v>
      </c>
      <c r="E278" s="41"/>
      <c r="F278" s="41"/>
      <c r="G278" s="49"/>
      <c r="H278" s="44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</row>
    <row r="279" spans="1:20" ht="43.5" customHeight="1" x14ac:dyDescent="0.3">
      <c r="A279" s="24"/>
      <c r="B279" s="101"/>
      <c r="C279" s="108"/>
      <c r="D279" s="18" t="s">
        <v>10</v>
      </c>
      <c r="E279" s="41">
        <f>K279+M279+O279+Q279+S279</f>
        <v>0</v>
      </c>
      <c r="F279" s="41">
        <f>L279+N279+P279+R279+T279</f>
        <v>0</v>
      </c>
      <c r="G279" s="49">
        <v>0</v>
      </c>
      <c r="H279" s="49">
        <v>0</v>
      </c>
      <c r="I279" s="49">
        <v>0</v>
      </c>
      <c r="J279" s="49">
        <v>0</v>
      </c>
      <c r="K279" s="43">
        <v>0</v>
      </c>
      <c r="L279" s="49">
        <v>0</v>
      </c>
      <c r="M279" s="45">
        <v>0</v>
      </c>
      <c r="N279" s="49"/>
      <c r="O279" s="45">
        <v>0</v>
      </c>
      <c r="P279" s="49"/>
      <c r="Q279" s="45">
        <v>0</v>
      </c>
      <c r="R279" s="49"/>
      <c r="S279" s="45">
        <v>0</v>
      </c>
      <c r="T279" s="49"/>
    </row>
    <row r="280" spans="1:20" ht="26.25" customHeight="1" x14ac:dyDescent="0.3">
      <c r="A280" s="24"/>
      <c r="B280" s="101"/>
      <c r="C280" s="108"/>
      <c r="D280" s="19" t="s">
        <v>11</v>
      </c>
      <c r="E280" s="41">
        <f t="shared" ref="E280:E282" si="241">K280+M280+O280+Q280+S280</f>
        <v>0</v>
      </c>
      <c r="F280" s="41">
        <f t="shared" ref="F280:F282" si="242">L280+N280+P280+R280+T280</f>
        <v>0</v>
      </c>
      <c r="G280" s="49">
        <v>0</v>
      </c>
      <c r="H280" s="49">
        <v>0</v>
      </c>
      <c r="I280" s="49">
        <v>0</v>
      </c>
      <c r="J280" s="49">
        <v>0</v>
      </c>
      <c r="K280" s="43">
        <v>0</v>
      </c>
      <c r="L280" s="49">
        <v>0</v>
      </c>
      <c r="M280" s="45">
        <v>0</v>
      </c>
      <c r="N280" s="49"/>
      <c r="O280" s="45">
        <v>0</v>
      </c>
      <c r="P280" s="49"/>
      <c r="Q280" s="45">
        <v>0</v>
      </c>
      <c r="R280" s="49"/>
      <c r="S280" s="45">
        <v>0</v>
      </c>
      <c r="T280" s="49"/>
    </row>
    <row r="281" spans="1:20" ht="36.75" customHeight="1" x14ac:dyDescent="0.3">
      <c r="A281" s="24"/>
      <c r="B281" s="101"/>
      <c r="C281" s="108"/>
      <c r="D281" s="20" t="s">
        <v>12</v>
      </c>
      <c r="E281" s="41">
        <f t="shared" si="241"/>
        <v>12910.231999999998</v>
      </c>
      <c r="F281" s="41">
        <f t="shared" si="242"/>
        <v>3212.1265400000002</v>
      </c>
      <c r="G281" s="49">
        <v>0</v>
      </c>
      <c r="H281" s="49">
        <v>0</v>
      </c>
      <c r="I281" s="49">
        <v>0</v>
      </c>
      <c r="J281" s="49">
        <v>0</v>
      </c>
      <c r="K281" s="50">
        <v>3179.848</v>
      </c>
      <c r="L281" s="50">
        <v>3212.1265400000002</v>
      </c>
      <c r="M281" s="52">
        <v>2432.7199999999998</v>
      </c>
      <c r="N281" s="50"/>
      <c r="O281" s="52">
        <v>2432.4720000000002</v>
      </c>
      <c r="P281" s="62"/>
      <c r="Q281" s="52">
        <v>2432.4720000000002</v>
      </c>
      <c r="R281" s="62"/>
      <c r="S281" s="52">
        <v>2432.7199999999998</v>
      </c>
      <c r="T281" s="62"/>
    </row>
    <row r="282" spans="1:20" ht="47.25" customHeight="1" x14ac:dyDescent="0.3">
      <c r="A282" s="24"/>
      <c r="B282" s="102"/>
      <c r="C282" s="108"/>
      <c r="D282" s="21" t="s">
        <v>13</v>
      </c>
      <c r="E282" s="41">
        <f t="shared" si="241"/>
        <v>0</v>
      </c>
      <c r="F282" s="41">
        <f t="shared" si="242"/>
        <v>0</v>
      </c>
      <c r="G282" s="49">
        <v>0</v>
      </c>
      <c r="H282" s="49">
        <v>0</v>
      </c>
      <c r="I282" s="49">
        <v>0</v>
      </c>
      <c r="J282" s="49">
        <v>0</v>
      </c>
      <c r="K282" s="43">
        <v>0</v>
      </c>
      <c r="L282" s="49">
        <v>0</v>
      </c>
      <c r="M282" s="45">
        <v>0</v>
      </c>
      <c r="N282" s="49"/>
      <c r="O282" s="45">
        <v>0</v>
      </c>
      <c r="P282" s="49"/>
      <c r="Q282" s="45">
        <v>0</v>
      </c>
      <c r="R282" s="49"/>
      <c r="S282" s="45">
        <v>0</v>
      </c>
      <c r="T282" s="49"/>
    </row>
    <row r="283" spans="1:20" ht="28.5" customHeight="1" x14ac:dyDescent="0.3">
      <c r="A283" s="24"/>
      <c r="B283" s="103" t="s">
        <v>32</v>
      </c>
      <c r="C283" s="108"/>
      <c r="D283" s="23" t="s">
        <v>8</v>
      </c>
      <c r="E283" s="75">
        <f>E285+E286+E287+E288</f>
        <v>434801.22268000001</v>
      </c>
      <c r="F283" s="75">
        <f>F285+F286+F287+F288</f>
        <v>143640.47948000001</v>
      </c>
      <c r="G283" s="75">
        <f t="shared" ref="G283:T283" si="243">G285+G286+G287+G288</f>
        <v>0</v>
      </c>
      <c r="H283" s="75">
        <f t="shared" si="243"/>
        <v>0</v>
      </c>
      <c r="I283" s="75">
        <f t="shared" si="243"/>
        <v>0</v>
      </c>
      <c r="J283" s="75">
        <f t="shared" si="243"/>
        <v>0</v>
      </c>
      <c r="K283" s="75">
        <f t="shared" si="243"/>
        <v>143706.32472</v>
      </c>
      <c r="L283" s="75">
        <f t="shared" si="243"/>
        <v>143640.47948000001</v>
      </c>
      <c r="M283" s="75">
        <f t="shared" si="243"/>
        <v>112244.89796</v>
      </c>
      <c r="N283" s="75">
        <f t="shared" si="243"/>
        <v>0</v>
      </c>
      <c r="O283" s="75">
        <f>O285+O286+O287+O288</f>
        <v>0</v>
      </c>
      <c r="P283" s="75">
        <f t="shared" si="243"/>
        <v>0</v>
      </c>
      <c r="Q283" s="75">
        <f t="shared" si="243"/>
        <v>0</v>
      </c>
      <c r="R283" s="75">
        <f t="shared" si="243"/>
        <v>0</v>
      </c>
      <c r="S283" s="75">
        <f t="shared" si="243"/>
        <v>178850</v>
      </c>
      <c r="T283" s="75">
        <f t="shared" si="243"/>
        <v>0</v>
      </c>
    </row>
    <row r="284" spans="1:20" ht="22.5" customHeight="1" x14ac:dyDescent="0.3">
      <c r="A284" s="24"/>
      <c r="B284" s="101"/>
      <c r="C284" s="108"/>
      <c r="D284" s="17" t="s">
        <v>5</v>
      </c>
      <c r="E284" s="41"/>
      <c r="F284" s="41"/>
      <c r="G284" s="49"/>
      <c r="H284" s="44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</row>
    <row r="285" spans="1:20" ht="42.75" customHeight="1" x14ac:dyDescent="0.3">
      <c r="A285" s="24"/>
      <c r="B285" s="101"/>
      <c r="C285" s="108"/>
      <c r="D285" s="18" t="s">
        <v>10</v>
      </c>
      <c r="E285" s="41">
        <f>K285+M285+O285+Q285+S285</f>
        <v>249895.1</v>
      </c>
      <c r="F285" s="41">
        <f>L285+N285+P285+R285+T285</f>
        <v>139895.1</v>
      </c>
      <c r="G285" s="49">
        <v>0</v>
      </c>
      <c r="H285" s="49">
        <v>0</v>
      </c>
      <c r="I285" s="49">
        <v>0</v>
      </c>
      <c r="J285" s="49">
        <v>0</v>
      </c>
      <c r="K285" s="50">
        <v>139895.1</v>
      </c>
      <c r="L285" s="62">
        <v>139895.1</v>
      </c>
      <c r="M285" s="100">
        <v>110000</v>
      </c>
      <c r="N285" s="62"/>
      <c r="O285" s="51">
        <v>0</v>
      </c>
      <c r="P285" s="62"/>
      <c r="Q285" s="51">
        <v>0</v>
      </c>
      <c r="R285" s="62"/>
      <c r="S285" s="51">
        <v>0</v>
      </c>
      <c r="T285" s="62"/>
    </row>
    <row r="286" spans="1:20" ht="31.5" customHeight="1" x14ac:dyDescent="0.3">
      <c r="A286" s="24"/>
      <c r="B286" s="101"/>
      <c r="C286" s="108"/>
      <c r="D286" s="19" t="s">
        <v>11</v>
      </c>
      <c r="E286" s="41">
        <f t="shared" ref="E286:E288" si="244">K286+M286+O286+Q286+S286</f>
        <v>182519.1</v>
      </c>
      <c r="F286" s="41">
        <f t="shared" ref="F286:F288" si="245">L286+N286+P286+R286+T286</f>
        <v>2855.0020399999999</v>
      </c>
      <c r="G286" s="49">
        <v>0</v>
      </c>
      <c r="H286" s="49">
        <v>0</v>
      </c>
      <c r="I286" s="49">
        <v>0</v>
      </c>
      <c r="J286" s="49">
        <v>0</v>
      </c>
      <c r="K286" s="50">
        <v>2855.0020399999999</v>
      </c>
      <c r="L286" s="50">
        <v>2855.0020399999999</v>
      </c>
      <c r="M286" s="52">
        <v>2244.8979599999998</v>
      </c>
      <c r="N286" s="50"/>
      <c r="O286" s="52">
        <v>0</v>
      </c>
      <c r="P286" s="50"/>
      <c r="Q286" s="52">
        <v>0</v>
      </c>
      <c r="R286" s="50"/>
      <c r="S286" s="52">
        <v>177419.2</v>
      </c>
      <c r="T286" s="50"/>
    </row>
    <row r="287" spans="1:20" ht="32.25" customHeight="1" x14ac:dyDescent="0.3">
      <c r="A287" s="24"/>
      <c r="B287" s="101"/>
      <c r="C287" s="108"/>
      <c r="D287" s="20" t="s">
        <v>12</v>
      </c>
      <c r="E287" s="41">
        <f>K287+M287+S287+Q287+O287</f>
        <v>2387.02268</v>
      </c>
      <c r="F287" s="41">
        <f t="shared" si="245"/>
        <v>890.37743999999998</v>
      </c>
      <c r="G287" s="49">
        <v>0</v>
      </c>
      <c r="H287" s="49">
        <v>0</v>
      </c>
      <c r="I287" s="49">
        <v>0</v>
      </c>
      <c r="J287" s="49">
        <v>0</v>
      </c>
      <c r="K287" s="50">
        <v>956.22267999999997</v>
      </c>
      <c r="L287" s="50">
        <v>890.37743999999998</v>
      </c>
      <c r="M287" s="52">
        <v>0</v>
      </c>
      <c r="N287" s="50"/>
      <c r="O287" s="52">
        <v>0</v>
      </c>
      <c r="P287" s="50"/>
      <c r="Q287" s="52">
        <v>0</v>
      </c>
      <c r="R287" s="50"/>
      <c r="S287" s="52">
        <v>1430.8</v>
      </c>
      <c r="T287" s="50"/>
    </row>
    <row r="288" spans="1:20" ht="45.75" customHeight="1" x14ac:dyDescent="0.3">
      <c r="A288" s="24"/>
      <c r="B288" s="102"/>
      <c r="C288" s="108"/>
      <c r="D288" s="21" t="s">
        <v>13</v>
      </c>
      <c r="E288" s="41">
        <f t="shared" si="244"/>
        <v>0</v>
      </c>
      <c r="F288" s="41">
        <f t="shared" si="245"/>
        <v>0</v>
      </c>
      <c r="G288" s="49">
        <v>0</v>
      </c>
      <c r="H288" s="49">
        <v>0</v>
      </c>
      <c r="I288" s="49">
        <v>0</v>
      </c>
      <c r="J288" s="49">
        <v>0</v>
      </c>
      <c r="K288" s="50">
        <v>0</v>
      </c>
      <c r="L288" s="50">
        <v>0</v>
      </c>
      <c r="M288" s="52">
        <v>0</v>
      </c>
      <c r="N288" s="50"/>
      <c r="O288" s="51">
        <v>0</v>
      </c>
      <c r="P288" s="50"/>
      <c r="Q288" s="51">
        <v>0</v>
      </c>
      <c r="R288" s="50"/>
      <c r="S288" s="51">
        <v>0</v>
      </c>
      <c r="T288" s="50"/>
    </row>
    <row r="289" spans="1:20" ht="23.25" customHeight="1" x14ac:dyDescent="0.3">
      <c r="A289" s="24"/>
      <c r="B289" s="103" t="s">
        <v>33</v>
      </c>
      <c r="C289" s="108"/>
      <c r="D289" s="23" t="s">
        <v>8</v>
      </c>
      <c r="E289" s="75">
        <f>E291+E292+E293+E294</f>
        <v>14070.426230000001</v>
      </c>
      <c r="F289" s="75">
        <f>F291+F292+F293+F294</f>
        <v>2661.75</v>
      </c>
      <c r="G289" s="75">
        <f t="shared" ref="G289:T289" si="246">G291+G292+G293+G294</f>
        <v>0</v>
      </c>
      <c r="H289" s="75">
        <f t="shared" si="246"/>
        <v>0</v>
      </c>
      <c r="I289" s="75">
        <f t="shared" si="246"/>
        <v>0</v>
      </c>
      <c r="J289" s="75">
        <f t="shared" si="246"/>
        <v>0</v>
      </c>
      <c r="K289" s="75">
        <f>K291+K292+K293+K294</f>
        <v>2868.8341</v>
      </c>
      <c r="L289" s="75">
        <f t="shared" si="246"/>
        <v>2661.75</v>
      </c>
      <c r="M289" s="75">
        <f t="shared" si="246"/>
        <v>2661.75</v>
      </c>
      <c r="N289" s="75">
        <f t="shared" si="246"/>
        <v>0</v>
      </c>
      <c r="O289" s="75">
        <f t="shared" si="246"/>
        <v>2811.8098500000001</v>
      </c>
      <c r="P289" s="75">
        <f t="shared" si="246"/>
        <v>0</v>
      </c>
      <c r="Q289" s="75">
        <f t="shared" si="246"/>
        <v>2864.0161400000002</v>
      </c>
      <c r="R289" s="75">
        <f t="shared" si="246"/>
        <v>0</v>
      </c>
      <c r="S289" s="75">
        <f t="shared" si="246"/>
        <v>2864.0161400000002</v>
      </c>
      <c r="T289" s="75">
        <f t="shared" si="246"/>
        <v>0</v>
      </c>
    </row>
    <row r="290" spans="1:20" ht="25.5" customHeight="1" x14ac:dyDescent="0.3">
      <c r="A290" s="24"/>
      <c r="B290" s="101"/>
      <c r="C290" s="108"/>
      <c r="D290" s="17" t="s">
        <v>5</v>
      </c>
      <c r="E290" s="41"/>
      <c r="F290" s="41"/>
      <c r="G290" s="49"/>
      <c r="H290" s="44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</row>
    <row r="291" spans="1:20" ht="42.75" customHeight="1" x14ac:dyDescent="0.3">
      <c r="A291" s="24"/>
      <c r="B291" s="101"/>
      <c r="C291" s="108"/>
      <c r="D291" s="18" t="s">
        <v>10</v>
      </c>
      <c r="E291" s="41">
        <f>K291+M291+O291+Q291+S291</f>
        <v>5439.7585650000001</v>
      </c>
      <c r="F291" s="41">
        <f>L291+N291+P291+R291+T291</f>
        <v>1022.33942</v>
      </c>
      <c r="G291" s="49">
        <v>0</v>
      </c>
      <c r="H291" s="49">
        <v>0</v>
      </c>
      <c r="I291" s="49">
        <v>0</v>
      </c>
      <c r="J291" s="49">
        <v>0</v>
      </c>
      <c r="K291" s="50">
        <v>1138.9625000000001</v>
      </c>
      <c r="L291" s="62">
        <v>1022.33942</v>
      </c>
      <c r="M291" s="52">
        <v>1005.875</v>
      </c>
      <c r="N291" s="50"/>
      <c r="O291" s="52">
        <v>1080.904925</v>
      </c>
      <c r="P291" s="62"/>
      <c r="Q291" s="52">
        <v>1107.0080700000001</v>
      </c>
      <c r="R291" s="62"/>
      <c r="S291" s="52">
        <v>1107.0080700000001</v>
      </c>
      <c r="T291" s="62"/>
    </row>
    <row r="292" spans="1:20" ht="28.5" customHeight="1" x14ac:dyDescent="0.3">
      <c r="A292" s="24"/>
      <c r="B292" s="101"/>
      <c r="C292" s="108"/>
      <c r="D292" s="19" t="s">
        <v>11</v>
      </c>
      <c r="E292" s="41">
        <f t="shared" ref="E292:E294" si="247">K292+M292+O292+Q292+S292</f>
        <v>5439.7585650000001</v>
      </c>
      <c r="F292" s="41">
        <f t="shared" ref="F292:F294" si="248">L292+N292+P292+R292+T292</f>
        <v>1048.5014799999999</v>
      </c>
      <c r="G292" s="49">
        <v>0</v>
      </c>
      <c r="H292" s="49">
        <v>0</v>
      </c>
      <c r="I292" s="49">
        <v>0</v>
      </c>
      <c r="J292" s="49">
        <v>0</v>
      </c>
      <c r="K292" s="50">
        <v>1138.9625000000001</v>
      </c>
      <c r="L292" s="50">
        <v>1048.5014799999999</v>
      </c>
      <c r="M292" s="50">
        <v>1005.875</v>
      </c>
      <c r="N292" s="50"/>
      <c r="O292" s="50">
        <v>1080.904925</v>
      </c>
      <c r="P292" s="50"/>
      <c r="Q292" s="50">
        <v>1107.0080700000001</v>
      </c>
      <c r="R292" s="50"/>
      <c r="S292" s="50">
        <v>1107.0080700000001</v>
      </c>
      <c r="T292" s="50"/>
    </row>
    <row r="293" spans="1:20" ht="28.5" customHeight="1" x14ac:dyDescent="0.3">
      <c r="A293" s="24"/>
      <c r="B293" s="101"/>
      <c r="C293" s="108"/>
      <c r="D293" s="20" t="s">
        <v>12</v>
      </c>
      <c r="E293" s="41">
        <f t="shared" si="247"/>
        <v>3190.9090999999999</v>
      </c>
      <c r="F293" s="41">
        <f t="shared" si="248"/>
        <v>590.90909999999997</v>
      </c>
      <c r="G293" s="49">
        <v>0</v>
      </c>
      <c r="H293" s="49">
        <v>0</v>
      </c>
      <c r="I293" s="49">
        <v>0</v>
      </c>
      <c r="J293" s="49">
        <v>0</v>
      </c>
      <c r="K293" s="50">
        <v>590.90909999999997</v>
      </c>
      <c r="L293" s="50">
        <v>590.90909999999997</v>
      </c>
      <c r="M293" s="51">
        <v>650</v>
      </c>
      <c r="N293" s="50"/>
      <c r="O293" s="51">
        <v>650</v>
      </c>
      <c r="P293" s="50"/>
      <c r="Q293" s="51">
        <v>650</v>
      </c>
      <c r="R293" s="50"/>
      <c r="S293" s="51">
        <v>650</v>
      </c>
      <c r="T293" s="50"/>
    </row>
    <row r="294" spans="1:20" ht="47.25" customHeight="1" x14ac:dyDescent="0.3">
      <c r="A294" s="24"/>
      <c r="B294" s="102"/>
      <c r="C294" s="108"/>
      <c r="D294" s="21" t="s">
        <v>13</v>
      </c>
      <c r="E294" s="41">
        <f t="shared" si="247"/>
        <v>0</v>
      </c>
      <c r="F294" s="41">
        <f t="shared" si="248"/>
        <v>0</v>
      </c>
      <c r="G294" s="49">
        <v>0</v>
      </c>
      <c r="H294" s="49">
        <v>0</v>
      </c>
      <c r="I294" s="49">
        <v>0</v>
      </c>
      <c r="J294" s="49">
        <v>0</v>
      </c>
      <c r="K294" s="49">
        <v>0</v>
      </c>
      <c r="L294" s="49">
        <v>0</v>
      </c>
      <c r="M294" s="45">
        <v>0</v>
      </c>
      <c r="N294" s="49"/>
      <c r="O294" s="45">
        <v>0</v>
      </c>
      <c r="P294" s="49"/>
      <c r="Q294" s="45">
        <v>0</v>
      </c>
      <c r="R294" s="49"/>
      <c r="S294" s="45">
        <v>0</v>
      </c>
      <c r="T294" s="49"/>
    </row>
    <row r="295" spans="1:20" ht="31.5" customHeight="1" x14ac:dyDescent="0.3">
      <c r="A295" s="24"/>
      <c r="B295" s="119" t="s">
        <v>34</v>
      </c>
      <c r="C295" s="108"/>
      <c r="D295" s="23" t="s">
        <v>8</v>
      </c>
      <c r="E295" s="75">
        <f>E297+E298+E299+E300</f>
        <v>74785.451319999993</v>
      </c>
      <c r="F295" s="75">
        <f>F297+F298+F299+F300</f>
        <v>30810</v>
      </c>
      <c r="G295" s="75">
        <f t="shared" ref="G295:T295" si="249">G297+G298+G299+G300</f>
        <v>0</v>
      </c>
      <c r="H295" s="75">
        <f t="shared" si="249"/>
        <v>0</v>
      </c>
      <c r="I295" s="75">
        <f t="shared" si="249"/>
        <v>0</v>
      </c>
      <c r="J295" s="75">
        <f t="shared" si="249"/>
        <v>0</v>
      </c>
      <c r="K295" s="75">
        <f t="shared" si="249"/>
        <v>30810</v>
      </c>
      <c r="L295" s="75">
        <f t="shared" si="249"/>
        <v>30810</v>
      </c>
      <c r="M295" s="75">
        <f t="shared" si="249"/>
        <v>11106.36283</v>
      </c>
      <c r="N295" s="75">
        <f t="shared" si="249"/>
        <v>0</v>
      </c>
      <c r="O295" s="75">
        <f t="shared" si="249"/>
        <v>10956.36283</v>
      </c>
      <c r="P295" s="75">
        <f t="shared" si="249"/>
        <v>0</v>
      </c>
      <c r="Q295" s="75">
        <f t="shared" si="249"/>
        <v>10956.36283</v>
      </c>
      <c r="R295" s="75">
        <f t="shared" si="249"/>
        <v>0</v>
      </c>
      <c r="S295" s="75">
        <f t="shared" si="249"/>
        <v>10956.36283</v>
      </c>
      <c r="T295" s="75">
        <f t="shared" si="249"/>
        <v>0</v>
      </c>
    </row>
    <row r="296" spans="1:20" ht="25.5" customHeight="1" x14ac:dyDescent="0.3">
      <c r="A296" s="24"/>
      <c r="B296" s="119"/>
      <c r="C296" s="108"/>
      <c r="D296" s="17" t="s">
        <v>5</v>
      </c>
      <c r="E296" s="41"/>
      <c r="F296" s="41"/>
      <c r="G296" s="49"/>
      <c r="H296" s="44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</row>
    <row r="297" spans="1:20" ht="42" customHeight="1" x14ac:dyDescent="0.3">
      <c r="A297" s="24"/>
      <c r="B297" s="119"/>
      <c r="C297" s="108"/>
      <c r="D297" s="18" t="s">
        <v>10</v>
      </c>
      <c r="E297" s="41">
        <f>K297+M297+O297+Q297+S297</f>
        <v>0</v>
      </c>
      <c r="F297" s="41">
        <f>L297+N297+P297+R297+T297</f>
        <v>0</v>
      </c>
      <c r="G297" s="49">
        <v>0</v>
      </c>
      <c r="H297" s="49">
        <v>0</v>
      </c>
      <c r="I297" s="49">
        <v>0</v>
      </c>
      <c r="J297" s="49">
        <v>0</v>
      </c>
      <c r="K297" s="62">
        <v>0</v>
      </c>
      <c r="L297" s="62">
        <v>0</v>
      </c>
      <c r="M297" s="51">
        <v>0</v>
      </c>
      <c r="N297" s="62"/>
      <c r="O297" s="51">
        <v>0</v>
      </c>
      <c r="P297" s="62"/>
      <c r="Q297" s="51">
        <v>0</v>
      </c>
      <c r="R297" s="62"/>
      <c r="S297" s="51">
        <v>0</v>
      </c>
      <c r="T297" s="62"/>
    </row>
    <row r="298" spans="1:20" ht="29.25" customHeight="1" x14ac:dyDescent="0.3">
      <c r="A298" s="24"/>
      <c r="B298" s="119"/>
      <c r="C298" s="108"/>
      <c r="D298" s="19" t="s">
        <v>11</v>
      </c>
      <c r="E298" s="41">
        <f t="shared" ref="E298:E300" si="250">K298+M298+O298+Q298+S298</f>
        <v>73929.247719999999</v>
      </c>
      <c r="F298" s="41">
        <f t="shared" ref="F298:F300" si="251">L298+N298+P298+R298+T298</f>
        <v>30454.400000000001</v>
      </c>
      <c r="G298" s="49">
        <v>0</v>
      </c>
      <c r="H298" s="49">
        <v>0</v>
      </c>
      <c r="I298" s="49">
        <v>0</v>
      </c>
      <c r="J298" s="49">
        <v>0</v>
      </c>
      <c r="K298" s="50">
        <v>30454.400000000001</v>
      </c>
      <c r="L298" s="50">
        <v>30454.400000000001</v>
      </c>
      <c r="M298" s="100">
        <v>10868.711929999999</v>
      </c>
      <c r="N298" s="50"/>
      <c r="O298" s="100">
        <v>10868.711929999999</v>
      </c>
      <c r="P298" s="50"/>
      <c r="Q298" s="100">
        <v>10868.711929999999</v>
      </c>
      <c r="R298" s="50"/>
      <c r="S298" s="100">
        <v>10868.711929999999</v>
      </c>
      <c r="T298" s="50"/>
    </row>
    <row r="299" spans="1:20" ht="26.25" customHeight="1" x14ac:dyDescent="0.3">
      <c r="A299" s="24"/>
      <c r="B299" s="119"/>
      <c r="C299" s="108"/>
      <c r="D299" s="20" t="s">
        <v>12</v>
      </c>
      <c r="E299" s="41">
        <f t="shared" si="250"/>
        <v>856.20359999999994</v>
      </c>
      <c r="F299" s="41">
        <f t="shared" si="251"/>
        <v>355.6</v>
      </c>
      <c r="G299" s="49">
        <v>0</v>
      </c>
      <c r="H299" s="49">
        <v>0</v>
      </c>
      <c r="I299" s="49">
        <v>0</v>
      </c>
      <c r="J299" s="49">
        <v>0</v>
      </c>
      <c r="K299" s="50">
        <v>355.6</v>
      </c>
      <c r="L299" s="50">
        <v>355.6</v>
      </c>
      <c r="M299" s="52">
        <v>237.65090000000001</v>
      </c>
      <c r="N299" s="50"/>
      <c r="O299" s="52">
        <v>87.650899999999993</v>
      </c>
      <c r="P299" s="50"/>
      <c r="Q299" s="52">
        <v>87.650899999999993</v>
      </c>
      <c r="R299" s="50"/>
      <c r="S299" s="52">
        <v>87.650899999999993</v>
      </c>
      <c r="T299" s="50"/>
    </row>
    <row r="300" spans="1:20" ht="57" customHeight="1" x14ac:dyDescent="0.3">
      <c r="A300" s="24"/>
      <c r="B300" s="119"/>
      <c r="C300" s="108"/>
      <c r="D300" s="21" t="s">
        <v>13</v>
      </c>
      <c r="E300" s="41">
        <f t="shared" si="250"/>
        <v>0</v>
      </c>
      <c r="F300" s="41">
        <f t="shared" si="251"/>
        <v>0</v>
      </c>
      <c r="G300" s="49">
        <v>0</v>
      </c>
      <c r="H300" s="49">
        <v>0</v>
      </c>
      <c r="I300" s="49">
        <v>0</v>
      </c>
      <c r="J300" s="49">
        <v>0</v>
      </c>
      <c r="K300" s="49">
        <v>0</v>
      </c>
      <c r="L300" s="49">
        <v>0</v>
      </c>
      <c r="M300" s="45">
        <v>0</v>
      </c>
      <c r="N300" s="49"/>
      <c r="O300" s="45">
        <v>0</v>
      </c>
      <c r="P300" s="49"/>
      <c r="Q300" s="45">
        <v>0</v>
      </c>
      <c r="R300" s="49"/>
      <c r="S300" s="45">
        <v>0</v>
      </c>
      <c r="T300" s="49"/>
    </row>
    <row r="301" spans="1:20" ht="21.75" customHeight="1" x14ac:dyDescent="0.3">
      <c r="A301" s="24"/>
      <c r="B301" s="119" t="s">
        <v>46</v>
      </c>
      <c r="C301" s="108"/>
      <c r="D301" s="70" t="s">
        <v>8</v>
      </c>
      <c r="E301" s="75">
        <f>E303+E304+E305+E306</f>
        <v>147192.32305000001</v>
      </c>
      <c r="F301" s="75">
        <f>F303+F304+F305+F306</f>
        <v>29605.489589999997</v>
      </c>
      <c r="G301" s="75">
        <f t="shared" ref="G301:T301" si="252">G303+G304+G305+G306</f>
        <v>0</v>
      </c>
      <c r="H301" s="75">
        <f t="shared" si="252"/>
        <v>0</v>
      </c>
      <c r="I301" s="75">
        <f t="shared" si="252"/>
        <v>0</v>
      </c>
      <c r="J301" s="75">
        <f t="shared" si="252"/>
        <v>0</v>
      </c>
      <c r="K301" s="75">
        <f t="shared" si="252"/>
        <v>29438.464609999999</v>
      </c>
      <c r="L301" s="75">
        <f t="shared" si="252"/>
        <v>29605.489589999997</v>
      </c>
      <c r="M301" s="75">
        <f t="shared" si="252"/>
        <v>29438.464609999999</v>
      </c>
      <c r="N301" s="75">
        <f t="shared" si="252"/>
        <v>0</v>
      </c>
      <c r="O301" s="75">
        <f t="shared" si="252"/>
        <v>29438.464609999999</v>
      </c>
      <c r="P301" s="75">
        <f t="shared" si="252"/>
        <v>0</v>
      </c>
      <c r="Q301" s="75">
        <f t="shared" si="252"/>
        <v>29438.464609999999</v>
      </c>
      <c r="R301" s="75">
        <f t="shared" si="252"/>
        <v>0</v>
      </c>
      <c r="S301" s="75">
        <f t="shared" si="252"/>
        <v>29438.464609999999</v>
      </c>
      <c r="T301" s="75">
        <f t="shared" si="252"/>
        <v>0</v>
      </c>
    </row>
    <row r="302" spans="1:20" ht="23.25" customHeight="1" x14ac:dyDescent="0.3">
      <c r="A302" s="24"/>
      <c r="B302" s="119"/>
      <c r="C302" s="108"/>
      <c r="D302" s="21" t="s">
        <v>5</v>
      </c>
      <c r="E302" s="41"/>
      <c r="F302" s="41"/>
      <c r="G302" s="49"/>
      <c r="H302" s="44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</row>
    <row r="303" spans="1:20" ht="57" customHeight="1" x14ac:dyDescent="0.3">
      <c r="A303" s="24"/>
      <c r="B303" s="119"/>
      <c r="C303" s="108"/>
      <c r="D303" s="21" t="s">
        <v>10</v>
      </c>
      <c r="E303" s="41">
        <f>K303+M303+O303+Q303+S303</f>
        <v>0</v>
      </c>
      <c r="F303" s="41">
        <f>L303+N303+P303+R303+T303</f>
        <v>25012.104579999999</v>
      </c>
      <c r="G303" s="49">
        <v>0</v>
      </c>
      <c r="H303" s="49">
        <v>0</v>
      </c>
      <c r="I303" s="49">
        <v>0</v>
      </c>
      <c r="J303" s="49">
        <v>0</v>
      </c>
      <c r="K303" s="49">
        <v>0</v>
      </c>
      <c r="L303" s="43">
        <v>25012.104579999999</v>
      </c>
      <c r="M303" s="49">
        <v>0</v>
      </c>
      <c r="N303" s="49"/>
      <c r="O303" s="49">
        <v>0</v>
      </c>
      <c r="P303" s="49"/>
      <c r="Q303" s="49">
        <v>0</v>
      </c>
      <c r="R303" s="49"/>
      <c r="S303" s="49">
        <v>0</v>
      </c>
      <c r="T303" s="49"/>
    </row>
    <row r="304" spans="1:20" ht="27" customHeight="1" x14ac:dyDescent="0.3">
      <c r="A304" s="24"/>
      <c r="B304" s="119"/>
      <c r="C304" s="108"/>
      <c r="D304" s="21" t="s">
        <v>11</v>
      </c>
      <c r="E304" s="41">
        <f t="shared" ref="E304:E306" si="253">K304+M304+O304+Q304+S304</f>
        <v>147192.32305000001</v>
      </c>
      <c r="F304" s="41">
        <f t="shared" ref="F304:F306" si="254">L304+N304+P304+R304+T304</f>
        <v>4593.38501</v>
      </c>
      <c r="G304" s="49">
        <v>0</v>
      </c>
      <c r="H304" s="49">
        <v>0</v>
      </c>
      <c r="I304" s="49">
        <v>0</v>
      </c>
      <c r="J304" s="49">
        <v>0</v>
      </c>
      <c r="K304" s="43">
        <v>29438.464609999999</v>
      </c>
      <c r="L304" s="43">
        <v>4593.38501</v>
      </c>
      <c r="M304" s="43">
        <v>29438.464609999999</v>
      </c>
      <c r="N304" s="49"/>
      <c r="O304" s="43">
        <v>29438.464609999999</v>
      </c>
      <c r="P304" s="49"/>
      <c r="Q304" s="43">
        <v>29438.464609999999</v>
      </c>
      <c r="R304" s="49"/>
      <c r="S304" s="43">
        <v>29438.464609999999</v>
      </c>
      <c r="T304" s="49"/>
    </row>
    <row r="305" spans="1:20" ht="21.75" customHeight="1" x14ac:dyDescent="0.3">
      <c r="A305" s="24"/>
      <c r="B305" s="119"/>
      <c r="C305" s="108"/>
      <c r="D305" s="21" t="s">
        <v>12</v>
      </c>
      <c r="E305" s="41">
        <f t="shared" si="253"/>
        <v>0</v>
      </c>
      <c r="F305" s="41">
        <f t="shared" si="254"/>
        <v>0</v>
      </c>
      <c r="G305" s="49">
        <v>0</v>
      </c>
      <c r="H305" s="49">
        <v>0</v>
      </c>
      <c r="I305" s="49">
        <v>0</v>
      </c>
      <c r="J305" s="49">
        <v>0</v>
      </c>
      <c r="K305" s="49">
        <v>0</v>
      </c>
      <c r="L305" s="49">
        <v>0</v>
      </c>
      <c r="M305" s="49">
        <v>0</v>
      </c>
      <c r="N305" s="49"/>
      <c r="O305" s="49">
        <v>0</v>
      </c>
      <c r="P305" s="49"/>
      <c r="Q305" s="49">
        <v>0</v>
      </c>
      <c r="R305" s="49"/>
      <c r="S305" s="49">
        <v>0</v>
      </c>
      <c r="T305" s="49"/>
    </row>
    <row r="306" spans="1:20" ht="81" customHeight="1" x14ac:dyDescent="0.3">
      <c r="A306" s="24"/>
      <c r="B306" s="119"/>
      <c r="C306" s="108"/>
      <c r="D306" s="21" t="s">
        <v>13</v>
      </c>
      <c r="E306" s="41">
        <f t="shared" si="253"/>
        <v>0</v>
      </c>
      <c r="F306" s="41">
        <f t="shared" si="254"/>
        <v>0</v>
      </c>
      <c r="G306" s="49">
        <v>0</v>
      </c>
      <c r="H306" s="49">
        <v>0</v>
      </c>
      <c r="I306" s="49">
        <v>0</v>
      </c>
      <c r="J306" s="49">
        <v>0</v>
      </c>
      <c r="K306" s="49">
        <v>0</v>
      </c>
      <c r="L306" s="49">
        <v>0</v>
      </c>
      <c r="M306" s="49">
        <v>0</v>
      </c>
      <c r="N306" s="49"/>
      <c r="O306" s="49">
        <v>0</v>
      </c>
      <c r="P306" s="49"/>
      <c r="Q306" s="49">
        <v>0</v>
      </c>
      <c r="R306" s="49"/>
      <c r="S306" s="49">
        <v>0</v>
      </c>
      <c r="T306" s="49"/>
    </row>
    <row r="307" spans="1:20" ht="21.75" customHeight="1" x14ac:dyDescent="0.3">
      <c r="A307" s="24"/>
      <c r="B307" s="119" t="s">
        <v>47</v>
      </c>
      <c r="C307" s="108"/>
      <c r="D307" s="70" t="s">
        <v>8</v>
      </c>
      <c r="E307" s="75">
        <f>E309+E310+E311+E312</f>
        <v>2939.46702</v>
      </c>
      <c r="F307" s="75">
        <f>F309+F310+F311+F312</f>
        <v>783.03976999999998</v>
      </c>
      <c r="G307" s="75">
        <f t="shared" ref="G307:T307" si="255">G309+G310+G311+G312</f>
        <v>0</v>
      </c>
      <c r="H307" s="75">
        <f t="shared" si="255"/>
        <v>0</v>
      </c>
      <c r="I307" s="75">
        <f t="shared" si="255"/>
        <v>0</v>
      </c>
      <c r="J307" s="75">
        <f t="shared" si="255"/>
        <v>0</v>
      </c>
      <c r="K307" s="75">
        <f t="shared" si="255"/>
        <v>2939.46702</v>
      </c>
      <c r="L307" s="75">
        <f t="shared" si="255"/>
        <v>783.03976999999998</v>
      </c>
      <c r="M307" s="75">
        <f t="shared" si="255"/>
        <v>0</v>
      </c>
      <c r="N307" s="75">
        <f t="shared" si="255"/>
        <v>0</v>
      </c>
      <c r="O307" s="75">
        <f t="shared" si="255"/>
        <v>0</v>
      </c>
      <c r="P307" s="75">
        <f t="shared" si="255"/>
        <v>0</v>
      </c>
      <c r="Q307" s="75">
        <f t="shared" si="255"/>
        <v>0</v>
      </c>
      <c r="R307" s="75">
        <f t="shared" si="255"/>
        <v>0</v>
      </c>
      <c r="S307" s="75">
        <f t="shared" si="255"/>
        <v>0</v>
      </c>
      <c r="T307" s="75">
        <f t="shared" si="255"/>
        <v>0</v>
      </c>
    </row>
    <row r="308" spans="1:20" ht="27" customHeight="1" x14ac:dyDescent="0.3">
      <c r="A308" s="24"/>
      <c r="B308" s="119"/>
      <c r="C308" s="108"/>
      <c r="D308" s="21" t="s">
        <v>5</v>
      </c>
      <c r="E308" s="41"/>
      <c r="F308" s="41"/>
      <c r="G308" s="49"/>
      <c r="H308" s="44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</row>
    <row r="309" spans="1:20" ht="57" customHeight="1" x14ac:dyDescent="0.3">
      <c r="A309" s="24"/>
      <c r="B309" s="119"/>
      <c r="C309" s="108"/>
      <c r="D309" s="21" t="s">
        <v>10</v>
      </c>
      <c r="E309" s="41">
        <f>K309+M309+O309+Q309+S309</f>
        <v>0</v>
      </c>
      <c r="F309" s="41">
        <f>L309+N309+P309+R309+T309</f>
        <v>0</v>
      </c>
      <c r="G309" s="49">
        <v>0</v>
      </c>
      <c r="H309" s="49">
        <v>0</v>
      </c>
      <c r="I309" s="49">
        <v>0</v>
      </c>
      <c r="J309" s="49">
        <v>0</v>
      </c>
      <c r="K309" s="49">
        <v>0</v>
      </c>
      <c r="L309" s="49">
        <v>0</v>
      </c>
      <c r="M309" s="49">
        <v>0</v>
      </c>
      <c r="N309" s="49"/>
      <c r="O309" s="49">
        <v>0</v>
      </c>
      <c r="P309" s="49"/>
      <c r="Q309" s="49">
        <v>0</v>
      </c>
      <c r="R309" s="49"/>
      <c r="S309" s="49">
        <v>0</v>
      </c>
      <c r="T309" s="49"/>
    </row>
    <row r="310" spans="1:20" ht="25.5" customHeight="1" x14ac:dyDescent="0.3">
      <c r="A310" s="24"/>
      <c r="B310" s="119"/>
      <c r="C310" s="108"/>
      <c r="D310" s="21" t="s">
        <v>11</v>
      </c>
      <c r="E310" s="41">
        <f t="shared" ref="E310:E312" si="256">K310+M310+O310+Q310+S310</f>
        <v>2851.2830100000001</v>
      </c>
      <c r="F310" s="41">
        <f t="shared" ref="F310:F312" si="257">L310+N310+P310+R310+T310</f>
        <v>759.54589999999996</v>
      </c>
      <c r="G310" s="49">
        <v>0</v>
      </c>
      <c r="H310" s="49">
        <v>0</v>
      </c>
      <c r="I310" s="49">
        <v>0</v>
      </c>
      <c r="J310" s="49">
        <v>0</v>
      </c>
      <c r="K310" s="43">
        <v>2851.2830100000001</v>
      </c>
      <c r="L310" s="43">
        <v>759.54589999999996</v>
      </c>
      <c r="M310" s="49">
        <v>0</v>
      </c>
      <c r="N310" s="49"/>
      <c r="O310" s="49">
        <v>0</v>
      </c>
      <c r="P310" s="49"/>
      <c r="Q310" s="49">
        <v>0</v>
      </c>
      <c r="R310" s="49"/>
      <c r="S310" s="49">
        <v>0</v>
      </c>
      <c r="T310" s="49"/>
    </row>
    <row r="311" spans="1:20" ht="26.25" customHeight="1" x14ac:dyDescent="0.3">
      <c r="A311" s="24"/>
      <c r="B311" s="119"/>
      <c r="C311" s="108"/>
      <c r="D311" s="21" t="s">
        <v>12</v>
      </c>
      <c r="E311" s="41">
        <f t="shared" si="256"/>
        <v>88.184010000000001</v>
      </c>
      <c r="F311" s="41">
        <f t="shared" si="257"/>
        <v>23.493870000000001</v>
      </c>
      <c r="G311" s="49">
        <v>0</v>
      </c>
      <c r="H311" s="49">
        <v>0</v>
      </c>
      <c r="I311" s="49">
        <v>0</v>
      </c>
      <c r="J311" s="49">
        <v>0</v>
      </c>
      <c r="K311" s="43">
        <v>88.184010000000001</v>
      </c>
      <c r="L311" s="43">
        <v>23.493870000000001</v>
      </c>
      <c r="M311" s="49">
        <v>0</v>
      </c>
      <c r="N311" s="49"/>
      <c r="O311" s="49">
        <v>0</v>
      </c>
      <c r="P311" s="49"/>
      <c r="Q311" s="49">
        <v>0</v>
      </c>
      <c r="R311" s="49"/>
      <c r="S311" s="49">
        <v>0</v>
      </c>
      <c r="T311" s="49"/>
    </row>
    <row r="312" spans="1:20" ht="57" customHeight="1" x14ac:dyDescent="0.3">
      <c r="A312" s="24"/>
      <c r="B312" s="119"/>
      <c r="C312" s="109"/>
      <c r="D312" s="21" t="s">
        <v>13</v>
      </c>
      <c r="E312" s="41">
        <f t="shared" si="256"/>
        <v>0</v>
      </c>
      <c r="F312" s="41">
        <f t="shared" si="257"/>
        <v>0</v>
      </c>
      <c r="G312" s="49">
        <v>0</v>
      </c>
      <c r="H312" s="49">
        <v>0</v>
      </c>
      <c r="I312" s="49">
        <v>0</v>
      </c>
      <c r="J312" s="49">
        <v>0</v>
      </c>
      <c r="K312" s="49">
        <v>0</v>
      </c>
      <c r="L312" s="49">
        <v>0</v>
      </c>
      <c r="M312" s="49">
        <v>0</v>
      </c>
      <c r="N312" s="49"/>
      <c r="O312" s="49">
        <v>0</v>
      </c>
      <c r="P312" s="49"/>
      <c r="Q312" s="49">
        <v>0</v>
      </c>
      <c r="R312" s="49"/>
      <c r="S312" s="49">
        <v>0</v>
      </c>
      <c r="T312" s="49"/>
    </row>
    <row r="313" spans="1:20" ht="22.5" x14ac:dyDescent="0.3">
      <c r="A313" s="31" t="s">
        <v>87</v>
      </c>
      <c r="B313" s="103" t="s">
        <v>86</v>
      </c>
      <c r="C313" s="103" t="s">
        <v>92</v>
      </c>
      <c r="D313" s="23" t="s">
        <v>8</v>
      </c>
      <c r="E313" s="41">
        <f>E315+E316+E317+E318</f>
        <v>161253.9</v>
      </c>
      <c r="F313" s="41">
        <f>F315+F316+F317+F318</f>
        <v>28443.866829999999</v>
      </c>
      <c r="G313" s="46">
        <f t="shared" ref="G313:N313" si="258">G315+G316+G317+G318</f>
        <v>0</v>
      </c>
      <c r="H313" s="46">
        <f t="shared" si="258"/>
        <v>0</v>
      </c>
      <c r="I313" s="46">
        <f t="shared" si="258"/>
        <v>0</v>
      </c>
      <c r="J313" s="46">
        <f t="shared" si="258"/>
        <v>0</v>
      </c>
      <c r="K313" s="46">
        <f t="shared" si="258"/>
        <v>32258</v>
      </c>
      <c r="L313" s="46">
        <f t="shared" si="258"/>
        <v>28443.866829999999</v>
      </c>
      <c r="M313" s="46">
        <f t="shared" si="258"/>
        <v>32271.7</v>
      </c>
      <c r="N313" s="46">
        <f t="shared" si="258"/>
        <v>0</v>
      </c>
      <c r="O313" s="46">
        <f>O315+O316+O317+O318</f>
        <v>32241.4</v>
      </c>
      <c r="P313" s="46"/>
      <c r="Q313" s="46">
        <f>Q315+Q316+Q317+Q318</f>
        <v>32241.4</v>
      </c>
      <c r="R313" s="46"/>
      <c r="S313" s="46">
        <f>S315+S316+S317+S318</f>
        <v>32241.4</v>
      </c>
      <c r="T313" s="46"/>
    </row>
    <row r="314" spans="1:20" ht="23.25" x14ac:dyDescent="0.25">
      <c r="A314" s="32"/>
      <c r="B314" s="101"/>
      <c r="C314" s="101"/>
      <c r="D314" s="17" t="s">
        <v>5</v>
      </c>
      <c r="E314" s="41"/>
      <c r="F314" s="41"/>
      <c r="G314" s="45"/>
      <c r="H314" s="48"/>
      <c r="I314" s="45"/>
      <c r="J314" s="45"/>
      <c r="K314" s="45"/>
      <c r="L314" s="65"/>
      <c r="M314" s="65"/>
      <c r="N314" s="65"/>
      <c r="O314" s="65"/>
      <c r="P314" s="65"/>
      <c r="Q314" s="65"/>
      <c r="R314" s="65"/>
      <c r="S314" s="65"/>
      <c r="T314" s="65"/>
    </row>
    <row r="315" spans="1:20" ht="46.5" x14ac:dyDescent="0.25">
      <c r="A315" s="32"/>
      <c r="B315" s="101"/>
      <c r="C315" s="101"/>
      <c r="D315" s="18" t="s">
        <v>10</v>
      </c>
      <c r="E315" s="41">
        <f>K315+M315+O315+Q315+S315</f>
        <v>0</v>
      </c>
      <c r="F315" s="41">
        <f>L315+N315+P315+R315+T315</f>
        <v>0</v>
      </c>
      <c r="G315" s="51">
        <v>0</v>
      </c>
      <c r="H315" s="56">
        <v>0</v>
      </c>
      <c r="I315" s="51">
        <v>0</v>
      </c>
      <c r="J315" s="51">
        <v>0</v>
      </c>
      <c r="K315" s="51">
        <v>0</v>
      </c>
      <c r="L315" s="52">
        <v>0</v>
      </c>
      <c r="M315" s="52">
        <v>0</v>
      </c>
      <c r="N315" s="52"/>
      <c r="O315" s="50">
        <v>0</v>
      </c>
      <c r="P315" s="52"/>
      <c r="Q315" s="50">
        <v>0</v>
      </c>
      <c r="R315" s="52"/>
      <c r="S315" s="50">
        <v>0</v>
      </c>
      <c r="T315" s="52"/>
    </row>
    <row r="316" spans="1:20" ht="23.25" x14ac:dyDescent="0.25">
      <c r="A316" s="32"/>
      <c r="B316" s="101"/>
      <c r="C316" s="101"/>
      <c r="D316" s="19" t="s">
        <v>11</v>
      </c>
      <c r="E316" s="41">
        <f t="shared" ref="E316:E318" si="259">K316+M316+O316+Q316+S316</f>
        <v>0</v>
      </c>
      <c r="F316" s="41">
        <f t="shared" ref="F316:F318" si="260">L316+N316+P316+R316+T316</f>
        <v>0</v>
      </c>
      <c r="G316" s="51">
        <v>0</v>
      </c>
      <c r="H316" s="56">
        <v>0</v>
      </c>
      <c r="I316" s="51">
        <v>0</v>
      </c>
      <c r="J316" s="51">
        <v>0</v>
      </c>
      <c r="K316" s="51">
        <v>0</v>
      </c>
      <c r="L316" s="52">
        <v>0</v>
      </c>
      <c r="M316" s="52">
        <v>0</v>
      </c>
      <c r="N316" s="52"/>
      <c r="O316" s="50">
        <v>0</v>
      </c>
      <c r="P316" s="52"/>
      <c r="Q316" s="50">
        <v>0</v>
      </c>
      <c r="R316" s="52"/>
      <c r="S316" s="50">
        <v>0</v>
      </c>
      <c r="T316" s="52"/>
    </row>
    <row r="317" spans="1:20" ht="23.25" x14ac:dyDescent="0.25">
      <c r="A317" s="32"/>
      <c r="B317" s="101"/>
      <c r="C317" s="101"/>
      <c r="D317" s="20" t="s">
        <v>12</v>
      </c>
      <c r="E317" s="41">
        <f t="shared" si="259"/>
        <v>161253.9</v>
      </c>
      <c r="F317" s="41">
        <f t="shared" si="260"/>
        <v>28443.866829999999</v>
      </c>
      <c r="G317" s="52">
        <v>0</v>
      </c>
      <c r="H317" s="56">
        <v>0</v>
      </c>
      <c r="I317" s="52">
        <v>0</v>
      </c>
      <c r="J317" s="52">
        <v>0</v>
      </c>
      <c r="K317" s="52">
        <v>32258</v>
      </c>
      <c r="L317" s="52">
        <v>28443.866829999999</v>
      </c>
      <c r="M317" s="52">
        <v>32271.7</v>
      </c>
      <c r="N317" s="52"/>
      <c r="O317" s="50">
        <v>32241.4</v>
      </c>
      <c r="P317" s="52"/>
      <c r="Q317" s="50">
        <v>32241.4</v>
      </c>
      <c r="R317" s="52"/>
      <c r="S317" s="50">
        <v>32241.4</v>
      </c>
      <c r="T317" s="52"/>
    </row>
    <row r="318" spans="1:20" ht="99" customHeight="1" x14ac:dyDescent="0.25">
      <c r="A318" s="33"/>
      <c r="B318" s="101"/>
      <c r="C318" s="102"/>
      <c r="D318" s="21" t="s">
        <v>13</v>
      </c>
      <c r="E318" s="41">
        <f t="shared" si="259"/>
        <v>0</v>
      </c>
      <c r="F318" s="41">
        <f t="shared" si="260"/>
        <v>0</v>
      </c>
      <c r="G318" s="51">
        <v>0</v>
      </c>
      <c r="H318" s="56">
        <v>0</v>
      </c>
      <c r="I318" s="51">
        <v>0</v>
      </c>
      <c r="J318" s="51">
        <v>0</v>
      </c>
      <c r="K318" s="51">
        <v>0</v>
      </c>
      <c r="L318" s="52">
        <v>0</v>
      </c>
      <c r="M318" s="52">
        <v>0</v>
      </c>
      <c r="N318" s="52"/>
      <c r="O318" s="50">
        <v>0</v>
      </c>
      <c r="P318" s="52"/>
      <c r="Q318" s="50">
        <v>0</v>
      </c>
      <c r="R318" s="52"/>
      <c r="S318" s="50">
        <v>0</v>
      </c>
      <c r="T318" s="52"/>
    </row>
    <row r="319" spans="1:20" ht="32.25" customHeight="1" x14ac:dyDescent="0.3">
      <c r="A319" s="91" t="s">
        <v>93</v>
      </c>
      <c r="B319" s="101" t="s">
        <v>94</v>
      </c>
      <c r="C319" s="103" t="s">
        <v>95</v>
      </c>
      <c r="D319" s="23" t="s">
        <v>8</v>
      </c>
      <c r="E319" s="41">
        <f>E321+E322+E323+E324</f>
        <v>240</v>
      </c>
      <c r="F319" s="41">
        <f>F321+F322+F323+F324</f>
        <v>0</v>
      </c>
      <c r="G319" s="46">
        <f t="shared" ref="G319:R319" si="261">G321+G322+G323+G324</f>
        <v>0</v>
      </c>
      <c r="H319" s="46">
        <f t="shared" si="261"/>
        <v>0</v>
      </c>
      <c r="I319" s="46">
        <f t="shared" si="261"/>
        <v>0</v>
      </c>
      <c r="J319" s="46">
        <f t="shared" si="261"/>
        <v>0</v>
      </c>
      <c r="K319" s="46">
        <f t="shared" si="261"/>
        <v>0</v>
      </c>
      <c r="L319" s="46">
        <f t="shared" si="261"/>
        <v>0</v>
      </c>
      <c r="M319" s="46">
        <f t="shared" si="261"/>
        <v>60</v>
      </c>
      <c r="N319" s="46">
        <f t="shared" si="261"/>
        <v>0</v>
      </c>
      <c r="O319" s="46">
        <f t="shared" si="261"/>
        <v>60</v>
      </c>
      <c r="P319" s="46">
        <f t="shared" si="261"/>
        <v>0</v>
      </c>
      <c r="Q319" s="46">
        <f t="shared" si="261"/>
        <v>60</v>
      </c>
      <c r="R319" s="46">
        <f t="shared" si="261"/>
        <v>0</v>
      </c>
      <c r="S319" s="46">
        <f>S321+S322+S323+S324</f>
        <v>60</v>
      </c>
      <c r="T319" s="46">
        <f>T321+T322+T323+T324</f>
        <v>0</v>
      </c>
    </row>
    <row r="320" spans="1:20" ht="31.5" customHeight="1" x14ac:dyDescent="0.25">
      <c r="A320" s="90"/>
      <c r="B320" s="101"/>
      <c r="C320" s="101"/>
      <c r="D320" s="17" t="s">
        <v>5</v>
      </c>
      <c r="E320" s="41"/>
      <c r="F320" s="41"/>
      <c r="G320" s="51"/>
      <c r="H320" s="56"/>
      <c r="I320" s="51"/>
      <c r="J320" s="51"/>
      <c r="K320" s="51"/>
      <c r="L320" s="52"/>
      <c r="M320" s="52"/>
      <c r="N320" s="52"/>
      <c r="O320" s="50"/>
      <c r="P320" s="52"/>
      <c r="Q320" s="50"/>
      <c r="R320" s="52"/>
      <c r="S320" s="50"/>
      <c r="T320" s="52"/>
    </row>
    <row r="321" spans="1:20" ht="42" customHeight="1" x14ac:dyDescent="0.25">
      <c r="A321" s="90"/>
      <c r="B321" s="101"/>
      <c r="C321" s="101"/>
      <c r="D321" s="18" t="s">
        <v>10</v>
      </c>
      <c r="E321" s="41">
        <f t="shared" ref="E321:F321" si="262">K321+M321+O321+Q321+S321</f>
        <v>0</v>
      </c>
      <c r="F321" s="41">
        <f t="shared" si="262"/>
        <v>0</v>
      </c>
      <c r="G321" s="51"/>
      <c r="H321" s="56"/>
      <c r="I321" s="51"/>
      <c r="J321" s="51"/>
      <c r="K321" s="51">
        <v>0</v>
      </c>
      <c r="L321" s="52">
        <v>0</v>
      </c>
      <c r="M321" s="52">
        <v>0</v>
      </c>
      <c r="N321" s="52"/>
      <c r="O321" s="50">
        <v>0</v>
      </c>
      <c r="P321" s="52"/>
      <c r="Q321" s="50">
        <v>0</v>
      </c>
      <c r="R321" s="52"/>
      <c r="S321" s="50">
        <v>0</v>
      </c>
      <c r="T321" s="52"/>
    </row>
    <row r="322" spans="1:20" ht="31.5" customHeight="1" x14ac:dyDescent="0.25">
      <c r="A322" s="90"/>
      <c r="B322" s="101"/>
      <c r="C322" s="101"/>
      <c r="D322" s="19" t="s">
        <v>11</v>
      </c>
      <c r="E322" s="41">
        <f t="shared" ref="E322:E324" si="263">K322+M322+O322+Q322+S322</f>
        <v>0</v>
      </c>
      <c r="F322" s="41">
        <f t="shared" ref="F322:F324" si="264">L322+N322+P322+R322+T322</f>
        <v>0</v>
      </c>
      <c r="G322" s="51"/>
      <c r="H322" s="56"/>
      <c r="I322" s="51"/>
      <c r="J322" s="51"/>
      <c r="K322" s="51">
        <v>0</v>
      </c>
      <c r="L322" s="52">
        <v>0</v>
      </c>
      <c r="M322" s="52">
        <v>0</v>
      </c>
      <c r="N322" s="52"/>
      <c r="O322" s="50">
        <v>0</v>
      </c>
      <c r="P322" s="52"/>
      <c r="Q322" s="50">
        <v>0</v>
      </c>
      <c r="R322" s="52"/>
      <c r="S322" s="50">
        <v>0</v>
      </c>
      <c r="T322" s="52"/>
    </row>
    <row r="323" spans="1:20" ht="31.5" customHeight="1" x14ac:dyDescent="0.25">
      <c r="A323" s="90"/>
      <c r="B323" s="101"/>
      <c r="C323" s="101"/>
      <c r="D323" s="20" t="s">
        <v>12</v>
      </c>
      <c r="E323" s="41">
        <f t="shared" si="263"/>
        <v>240</v>
      </c>
      <c r="F323" s="41">
        <f t="shared" si="264"/>
        <v>0</v>
      </c>
      <c r="G323" s="51"/>
      <c r="H323" s="56"/>
      <c r="I323" s="51"/>
      <c r="J323" s="51"/>
      <c r="K323" s="51">
        <v>0</v>
      </c>
      <c r="L323" s="52">
        <v>0</v>
      </c>
      <c r="M323" s="52">
        <v>60</v>
      </c>
      <c r="N323" s="52"/>
      <c r="O323" s="50">
        <v>60</v>
      </c>
      <c r="P323" s="52"/>
      <c r="Q323" s="50">
        <v>60</v>
      </c>
      <c r="R323" s="52"/>
      <c r="S323" s="50">
        <v>60</v>
      </c>
      <c r="T323" s="52"/>
    </row>
    <row r="324" spans="1:20" ht="48" customHeight="1" x14ac:dyDescent="0.25">
      <c r="A324" s="90"/>
      <c r="B324" s="102"/>
      <c r="C324" s="102"/>
      <c r="D324" s="21" t="s">
        <v>13</v>
      </c>
      <c r="E324" s="41">
        <f t="shared" si="263"/>
        <v>0</v>
      </c>
      <c r="F324" s="41">
        <f t="shared" si="264"/>
        <v>0</v>
      </c>
      <c r="G324" s="51"/>
      <c r="H324" s="56"/>
      <c r="I324" s="51"/>
      <c r="J324" s="51"/>
      <c r="K324" s="51">
        <v>0</v>
      </c>
      <c r="L324" s="52">
        <v>0</v>
      </c>
      <c r="M324" s="52">
        <v>0</v>
      </c>
      <c r="N324" s="52"/>
      <c r="O324" s="50">
        <v>0</v>
      </c>
      <c r="P324" s="52"/>
      <c r="Q324" s="50">
        <v>0</v>
      </c>
      <c r="R324" s="52"/>
      <c r="S324" s="50">
        <v>0</v>
      </c>
      <c r="T324" s="52"/>
    </row>
    <row r="325" spans="1:20" ht="22.5" x14ac:dyDescent="0.3">
      <c r="B325" s="92" t="s">
        <v>14</v>
      </c>
      <c r="C325" s="93"/>
      <c r="D325" s="79" t="s">
        <v>8</v>
      </c>
      <c r="E325" s="80">
        <f>E327+E328+E329+E330</f>
        <v>7968608.5697999997</v>
      </c>
      <c r="F325" s="80">
        <f>F327+F328+F329+F330</f>
        <v>1836917.4058400004</v>
      </c>
      <c r="G325" s="80">
        <f t="shared" ref="G325:T325" si="265">G327+G328+G329+G330</f>
        <v>0</v>
      </c>
      <c r="H325" s="80">
        <f t="shared" si="265"/>
        <v>0</v>
      </c>
      <c r="I325" s="80">
        <f t="shared" si="265"/>
        <v>0</v>
      </c>
      <c r="J325" s="80">
        <f t="shared" si="265"/>
        <v>0</v>
      </c>
      <c r="K325" s="80">
        <f t="shared" si="265"/>
        <v>1881792.6944899997</v>
      </c>
      <c r="L325" s="80">
        <f t="shared" si="265"/>
        <v>1836917.4058400004</v>
      </c>
      <c r="M325" s="80">
        <f t="shared" si="265"/>
        <v>1556545.0981400004</v>
      </c>
      <c r="N325" s="80">
        <f t="shared" si="265"/>
        <v>0</v>
      </c>
      <c r="O325" s="80">
        <f t="shared" si="265"/>
        <v>1405993.2663199999</v>
      </c>
      <c r="P325" s="80">
        <f t="shared" si="265"/>
        <v>0</v>
      </c>
      <c r="Q325" s="80">
        <f t="shared" si="265"/>
        <v>1439060.0120199998</v>
      </c>
      <c r="R325" s="80">
        <f t="shared" si="265"/>
        <v>0</v>
      </c>
      <c r="S325" s="80">
        <f t="shared" si="265"/>
        <v>1685217.4988299999</v>
      </c>
      <c r="T325" s="80">
        <f t="shared" si="265"/>
        <v>0</v>
      </c>
    </row>
    <row r="326" spans="1:20" ht="23.25" x14ac:dyDescent="0.35">
      <c r="B326" s="94"/>
      <c r="C326" s="95"/>
      <c r="D326" s="81" t="s">
        <v>5</v>
      </c>
      <c r="E326" s="82"/>
      <c r="F326" s="82"/>
      <c r="G326" s="82"/>
      <c r="H326" s="83"/>
      <c r="I326" s="84"/>
      <c r="J326" s="80"/>
      <c r="K326" s="84"/>
      <c r="L326" s="85"/>
      <c r="M326" s="85"/>
      <c r="N326" s="85"/>
      <c r="O326" s="85"/>
      <c r="P326" s="85"/>
      <c r="Q326" s="85"/>
      <c r="R326" s="85"/>
      <c r="S326" s="85"/>
      <c r="T326" s="85"/>
    </row>
    <row r="327" spans="1:20" ht="46.5" x14ac:dyDescent="0.35">
      <c r="B327" s="94"/>
      <c r="C327" s="95"/>
      <c r="D327" s="86" t="s">
        <v>19</v>
      </c>
      <c r="E327" s="80">
        <f>G327+I327+K327+M327+O327+Q327+S327</f>
        <v>741829.26885500003</v>
      </c>
      <c r="F327" s="80">
        <f>H327+J327+L327+N327+P327+R327+T327</f>
        <v>263659.50047000003</v>
      </c>
      <c r="G327" s="80">
        <f>G315+G273+G243+G219+G213+G207+G177+G153+G117+G111+G105+G99+G69+G63+G39+G33+G27+G9+G319</f>
        <v>0</v>
      </c>
      <c r="H327" s="80">
        <f t="shared" ref="H327:T327" si="266">H315+H273+H243+H219+H213+H207+H177+H153+H117+H111+H105+H99+H69+H63+H39+H33+H27+H9+H319</f>
        <v>0</v>
      </c>
      <c r="I327" s="80">
        <f t="shared" si="266"/>
        <v>0</v>
      </c>
      <c r="J327" s="80">
        <f t="shared" si="266"/>
        <v>0</v>
      </c>
      <c r="K327" s="80">
        <f t="shared" si="266"/>
        <v>247354.87878</v>
      </c>
      <c r="L327" s="80">
        <f t="shared" si="266"/>
        <v>263659.50047000003</v>
      </c>
      <c r="M327" s="80">
        <f t="shared" si="266"/>
        <v>224080.87872000001</v>
      </c>
      <c r="N327" s="80">
        <f t="shared" si="266"/>
        <v>0</v>
      </c>
      <c r="O327" s="80">
        <f t="shared" si="266"/>
        <v>90113.768355000007</v>
      </c>
      <c r="P327" s="80">
        <f t="shared" si="266"/>
        <v>0</v>
      </c>
      <c r="Q327" s="80">
        <f t="shared" si="266"/>
        <v>90139.871500000008</v>
      </c>
      <c r="R327" s="80">
        <f t="shared" si="266"/>
        <v>0</v>
      </c>
      <c r="S327" s="80">
        <f t="shared" si="266"/>
        <v>90139.871500000008</v>
      </c>
      <c r="T327" s="80">
        <f t="shared" si="266"/>
        <v>0</v>
      </c>
    </row>
    <row r="328" spans="1:20" ht="23.25" x14ac:dyDescent="0.35">
      <c r="B328" s="94"/>
      <c r="C328" s="95"/>
      <c r="D328" s="87" t="s">
        <v>11</v>
      </c>
      <c r="E328" s="80">
        <f t="shared" ref="E328:F330" si="267">G328+I328+K328+M328+O328+Q328+S328</f>
        <v>3475655.966035</v>
      </c>
      <c r="F328" s="80">
        <f t="shared" si="267"/>
        <v>832148.43928000005</v>
      </c>
      <c r="G328" s="80">
        <f t="shared" ref="G328:T330" si="268">G316+G274+G244+G220+G214+G208+G178+G154+G118+G112+G106+G100+G70+G64+G40+G34+G28+G10+G320</f>
        <v>0</v>
      </c>
      <c r="H328" s="80">
        <f t="shared" si="268"/>
        <v>0</v>
      </c>
      <c r="I328" s="80">
        <f t="shared" si="268"/>
        <v>0</v>
      </c>
      <c r="J328" s="80">
        <f t="shared" si="268"/>
        <v>0</v>
      </c>
      <c r="K328" s="80">
        <f t="shared" si="268"/>
        <v>870583.34670000011</v>
      </c>
      <c r="L328" s="80">
        <f t="shared" si="268"/>
        <v>832148.43928000005</v>
      </c>
      <c r="M328" s="80">
        <f t="shared" si="268"/>
        <v>589574.93267000013</v>
      </c>
      <c r="N328" s="80">
        <f t="shared" si="268"/>
        <v>0</v>
      </c>
      <c r="O328" s="80">
        <f t="shared" si="268"/>
        <v>568072.07880500006</v>
      </c>
      <c r="P328" s="80">
        <f t="shared" si="268"/>
        <v>0</v>
      </c>
      <c r="Q328" s="80">
        <f t="shared" si="268"/>
        <v>625433.45395</v>
      </c>
      <c r="R328" s="80">
        <f t="shared" si="268"/>
        <v>0</v>
      </c>
      <c r="S328" s="80">
        <f t="shared" si="268"/>
        <v>821992.15390999999</v>
      </c>
      <c r="T328" s="80">
        <f t="shared" si="268"/>
        <v>0</v>
      </c>
    </row>
    <row r="329" spans="1:20" ht="23.25" x14ac:dyDescent="0.35">
      <c r="B329" s="94"/>
      <c r="C329" s="95"/>
      <c r="D329" s="88" t="s">
        <v>12</v>
      </c>
      <c r="E329" s="80">
        <f t="shared" si="267"/>
        <v>3424618.2189099994</v>
      </c>
      <c r="F329" s="80">
        <f t="shared" si="267"/>
        <v>692684.2030900002</v>
      </c>
      <c r="G329" s="80">
        <f t="shared" si="268"/>
        <v>0</v>
      </c>
      <c r="H329" s="80">
        <f t="shared" si="268"/>
        <v>0</v>
      </c>
      <c r="I329" s="80">
        <f t="shared" si="268"/>
        <v>0</v>
      </c>
      <c r="J329" s="80">
        <f t="shared" si="268"/>
        <v>0</v>
      </c>
      <c r="K329" s="80">
        <f t="shared" si="268"/>
        <v>709645.35300999985</v>
      </c>
      <c r="L329" s="80">
        <f t="shared" si="268"/>
        <v>692684.2030900002</v>
      </c>
      <c r="M329" s="80">
        <f t="shared" si="268"/>
        <v>677720.28675000009</v>
      </c>
      <c r="N329" s="80">
        <f t="shared" si="268"/>
        <v>0</v>
      </c>
      <c r="O329" s="80">
        <f t="shared" si="268"/>
        <v>680598.41915999993</v>
      </c>
      <c r="P329" s="80">
        <f t="shared" si="268"/>
        <v>0</v>
      </c>
      <c r="Q329" s="80">
        <f t="shared" si="268"/>
        <v>654277.6865699999</v>
      </c>
      <c r="R329" s="80">
        <f t="shared" si="268"/>
        <v>0</v>
      </c>
      <c r="S329" s="80">
        <f t="shared" si="268"/>
        <v>702376.47341999994</v>
      </c>
      <c r="T329" s="80">
        <f t="shared" si="268"/>
        <v>0</v>
      </c>
    </row>
    <row r="330" spans="1:20" ht="46.5" x14ac:dyDescent="0.35">
      <c r="B330" s="96"/>
      <c r="C330" s="97"/>
      <c r="D330" s="89" t="s">
        <v>13</v>
      </c>
      <c r="E330" s="80">
        <f t="shared" si="267"/>
        <v>326505.11600000004</v>
      </c>
      <c r="F330" s="80">
        <f t="shared" si="267"/>
        <v>48425.263000000006</v>
      </c>
      <c r="G330" s="80">
        <f t="shared" si="268"/>
        <v>0</v>
      </c>
      <c r="H330" s="80">
        <f t="shared" si="268"/>
        <v>0</v>
      </c>
      <c r="I330" s="80">
        <f t="shared" si="268"/>
        <v>0</v>
      </c>
      <c r="J330" s="80">
        <f t="shared" si="268"/>
        <v>0</v>
      </c>
      <c r="K330" s="80">
        <f t="shared" si="268"/>
        <v>54209.116000000002</v>
      </c>
      <c r="L330" s="80">
        <f t="shared" si="268"/>
        <v>48425.263000000006</v>
      </c>
      <c r="M330" s="80">
        <f t="shared" si="268"/>
        <v>65169</v>
      </c>
      <c r="N330" s="80">
        <f t="shared" si="268"/>
        <v>0</v>
      </c>
      <c r="O330" s="80">
        <f t="shared" si="268"/>
        <v>67209</v>
      </c>
      <c r="P330" s="80">
        <f t="shared" si="268"/>
        <v>0</v>
      </c>
      <c r="Q330" s="80">
        <f t="shared" si="268"/>
        <v>69209</v>
      </c>
      <c r="R330" s="80">
        <f t="shared" si="268"/>
        <v>0</v>
      </c>
      <c r="S330" s="80">
        <f t="shared" si="268"/>
        <v>70709</v>
      </c>
      <c r="T330" s="80">
        <f t="shared" si="268"/>
        <v>0</v>
      </c>
    </row>
    <row r="331" spans="1:20" ht="20.25" x14ac:dyDescent="0.3">
      <c r="B331" s="14"/>
      <c r="C331" s="15"/>
      <c r="D331" s="16"/>
      <c r="E331" s="35"/>
      <c r="G331" s="36"/>
      <c r="H331" s="36"/>
      <c r="I331" s="55"/>
      <c r="J331" s="36"/>
      <c r="K331" s="36"/>
      <c r="L331" s="60"/>
    </row>
    <row r="332" spans="1:20" ht="30.75" customHeight="1" x14ac:dyDescent="0.3">
      <c r="B332" s="132" t="s">
        <v>16</v>
      </c>
      <c r="C332" s="132"/>
      <c r="D332" s="16"/>
      <c r="E332" s="35"/>
      <c r="G332" s="36"/>
      <c r="H332" s="36"/>
      <c r="I332" s="55"/>
      <c r="J332" s="36"/>
      <c r="K332" s="36"/>
      <c r="L332" s="60"/>
    </row>
    <row r="333" spans="1:20" x14ac:dyDescent="0.25">
      <c r="K333" s="53"/>
      <c r="L333" s="60"/>
    </row>
  </sheetData>
  <autoFilter ref="A4:K6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94">
    <mergeCell ref="A103:A108"/>
    <mergeCell ref="C211:C216"/>
    <mergeCell ref="C115:C144"/>
    <mergeCell ref="C151:C174"/>
    <mergeCell ref="A151:A174"/>
    <mergeCell ref="B139:B144"/>
    <mergeCell ref="B145:B150"/>
    <mergeCell ref="B103:B108"/>
    <mergeCell ref="B121:B126"/>
    <mergeCell ref="B127:B132"/>
    <mergeCell ref="B151:B156"/>
    <mergeCell ref="B157:B162"/>
    <mergeCell ref="B169:B174"/>
    <mergeCell ref="B211:B216"/>
    <mergeCell ref="C103:C108"/>
    <mergeCell ref="C271:C312"/>
    <mergeCell ref="B193:B198"/>
    <mergeCell ref="B271:B276"/>
    <mergeCell ref="B277:B282"/>
    <mergeCell ref="C175:C204"/>
    <mergeCell ref="C217:C240"/>
    <mergeCell ref="C205:C210"/>
    <mergeCell ref="B241:B246"/>
    <mergeCell ref="C241:C270"/>
    <mergeCell ref="B247:B252"/>
    <mergeCell ref="B253:B258"/>
    <mergeCell ref="B259:B264"/>
    <mergeCell ref="B265:B270"/>
    <mergeCell ref="B235:B240"/>
    <mergeCell ref="B181:B186"/>
    <mergeCell ref="B223:B228"/>
    <mergeCell ref="B295:B300"/>
    <mergeCell ref="B332:C332"/>
    <mergeCell ref="C109:C114"/>
    <mergeCell ref="B109:B114"/>
    <mergeCell ref="B217:B222"/>
    <mergeCell ref="B115:B120"/>
    <mergeCell ref="B283:B288"/>
    <mergeCell ref="B289:B294"/>
    <mergeCell ref="B175:B180"/>
    <mergeCell ref="C313:C318"/>
    <mergeCell ref="B313:B318"/>
    <mergeCell ref="B133:B138"/>
    <mergeCell ref="B301:B306"/>
    <mergeCell ref="B307:B312"/>
    <mergeCell ref="B163:B168"/>
    <mergeCell ref="B199:B204"/>
    <mergeCell ref="Q5:R5"/>
    <mergeCell ref="D4:T4"/>
    <mergeCell ref="B31:B36"/>
    <mergeCell ref="C31:C36"/>
    <mergeCell ref="A1:P1"/>
    <mergeCell ref="A2:Q2"/>
    <mergeCell ref="D5:D6"/>
    <mergeCell ref="G5:H5"/>
    <mergeCell ref="K5:L5"/>
    <mergeCell ref="M5:N5"/>
    <mergeCell ref="A25:A30"/>
    <mergeCell ref="B25:B30"/>
    <mergeCell ref="C25:C30"/>
    <mergeCell ref="S5:T5"/>
    <mergeCell ref="A7:A24"/>
    <mergeCell ref="B7:B12"/>
    <mergeCell ref="C7:C24"/>
    <mergeCell ref="B13:B18"/>
    <mergeCell ref="B19:B24"/>
    <mergeCell ref="A4:A6"/>
    <mergeCell ref="B4:B6"/>
    <mergeCell ref="E5:E6"/>
    <mergeCell ref="I5:J5"/>
    <mergeCell ref="C4:C6"/>
    <mergeCell ref="O5:P5"/>
    <mergeCell ref="F5:F6"/>
    <mergeCell ref="B37:B42"/>
    <mergeCell ref="C37:C60"/>
    <mergeCell ref="B43:B48"/>
    <mergeCell ref="B49:B54"/>
    <mergeCell ref="B55:B60"/>
    <mergeCell ref="B319:B324"/>
    <mergeCell ref="C319:C324"/>
    <mergeCell ref="A61:A66"/>
    <mergeCell ref="B61:B66"/>
    <mergeCell ref="C61:C66"/>
    <mergeCell ref="B97:B102"/>
    <mergeCell ref="C97:C102"/>
    <mergeCell ref="B67:B72"/>
    <mergeCell ref="B79:B84"/>
    <mergeCell ref="B73:B78"/>
    <mergeCell ref="B91:B96"/>
    <mergeCell ref="C67:C96"/>
    <mergeCell ref="B85:B90"/>
    <mergeCell ref="B229:B234"/>
    <mergeCell ref="B187:B192"/>
    <mergeCell ref="B205:B210"/>
  </mergeCells>
  <phoneticPr fontId="4" type="noConversion"/>
  <pageMargins left="0.45" right="0.19685039370078741" top="0.31496062992125984" bottom="0.39370078740157483" header="0.19685039370078741" footer="0.39370078740157483"/>
  <pageSetup paperSize="9" scale="38" fitToHeight="0" orientation="landscape" r:id="rId1"/>
  <headerFooter alignWithMargins="0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Q6"/>
    </sheetView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arsadmin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Кашникова Любовь Миневарисовна</cp:lastModifiedBy>
  <cp:lastPrinted>2020-07-22T01:49:32Z</cp:lastPrinted>
  <dcterms:created xsi:type="dcterms:W3CDTF">2010-09-01T05:03:52Z</dcterms:created>
  <dcterms:modified xsi:type="dcterms:W3CDTF">2021-04-29T06:58:40Z</dcterms:modified>
</cp:coreProperties>
</file>