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 2021\2022\дорожная карта\"/>
    </mc:Choice>
  </mc:AlternateContent>
  <bookViews>
    <workbookView xWindow="0" yWindow="0" windowWidth="25200" windowHeight="11250" tabRatio="500"/>
  </bookViews>
  <sheets>
    <sheet name="Приложение 1 (ОТЧЕТНЫЙ ПЕРИОД) " sheetId="1" r:id="rId1"/>
  </sheets>
  <definedNames>
    <definedName name="Print_Titles_0" localSheetId="0">'Приложение 1 (ОТЧЕТНЫЙ ПЕРИОД) '!$3:$4</definedName>
    <definedName name="Print_Titles_0_0" localSheetId="0">'Приложение 1 (ОТЧЕТНЫЙ ПЕРИОД) '!$3:$4</definedName>
    <definedName name="Print_Titles_3" localSheetId="0">'Приложение 1 (ОТЧЕТНЫЙ ПЕРИОД) '!$3:$4</definedName>
    <definedName name="Print_Titles_9" localSheetId="0">'Приложение 1 (ОТЧЕТНЫЙ ПЕРИОД) '!$3:$4</definedName>
    <definedName name="_xlnm.Print_Titles" localSheetId="0">'Приложение 1 (ОТЧЕТНЫЙ ПЕРИОД) '!$3:$4</definedName>
    <definedName name="_xlnm.Print_Area" localSheetId="0">'Приложение 1 (ОТЧЕТНЫЙ ПЕРИОД) '!$B$1:$G$140</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96" i="1" l="1"/>
  <c r="E96" i="1"/>
  <c r="E7" i="1" s="1"/>
  <c r="D96" i="1"/>
  <c r="E97" i="1" l="1"/>
  <c r="F97" i="1"/>
  <c r="D97" i="1"/>
  <c r="E95" i="1"/>
  <c r="F95" i="1"/>
  <c r="D95" i="1"/>
  <c r="E91" i="1"/>
  <c r="F91" i="1"/>
  <c r="E90" i="1"/>
  <c r="F90" i="1"/>
  <c r="E89" i="1"/>
  <c r="F89" i="1"/>
  <c r="D90" i="1"/>
  <c r="D91" i="1"/>
  <c r="D89" i="1"/>
  <c r="F120" i="1" l="1"/>
  <c r="F137" i="1" l="1"/>
  <c r="E137" i="1"/>
  <c r="D137" i="1"/>
  <c r="F132" i="1"/>
  <c r="E132" i="1"/>
  <c r="D132" i="1"/>
  <c r="F128" i="1"/>
  <c r="E128" i="1"/>
  <c r="D128" i="1"/>
  <c r="F122" i="1"/>
  <c r="E122" i="1"/>
  <c r="D122" i="1"/>
  <c r="F118" i="1"/>
  <c r="E118" i="1"/>
  <c r="D118" i="1"/>
  <c r="F112" i="1"/>
  <c r="E112" i="1"/>
  <c r="D112" i="1"/>
  <c r="F108" i="1"/>
  <c r="E108" i="1"/>
  <c r="D108" i="1"/>
  <c r="F104" i="1"/>
  <c r="E104" i="1"/>
  <c r="D104" i="1"/>
  <c r="F99" i="1"/>
  <c r="E99" i="1"/>
  <c r="D99" i="1"/>
  <c r="B89" i="1"/>
  <c r="A88" i="1"/>
  <c r="F84" i="1"/>
  <c r="E84" i="1"/>
  <c r="D84" i="1"/>
  <c r="F80" i="1"/>
  <c r="E80" i="1"/>
  <c r="D80" i="1"/>
  <c r="F79" i="1"/>
  <c r="E79" i="1"/>
  <c r="D79" i="1"/>
  <c r="F78" i="1"/>
  <c r="E78" i="1"/>
  <c r="D78" i="1"/>
  <c r="B78" i="1"/>
  <c r="A77" i="1"/>
  <c r="F73" i="1"/>
  <c r="E73" i="1"/>
  <c r="D73" i="1"/>
  <c r="F67" i="1"/>
  <c r="E67" i="1"/>
  <c r="D67" i="1"/>
  <c r="F63" i="1"/>
  <c r="E63" i="1"/>
  <c r="D63" i="1"/>
  <c r="F62" i="1"/>
  <c r="E62" i="1"/>
  <c r="D62" i="1"/>
  <c r="F61" i="1"/>
  <c r="E61" i="1"/>
  <c r="D61" i="1"/>
  <c r="B61" i="1"/>
  <c r="A60" i="1"/>
  <c r="F56" i="1"/>
  <c r="E56" i="1"/>
  <c r="D56" i="1"/>
  <c r="F51" i="1"/>
  <c r="E51" i="1"/>
  <c r="D51" i="1"/>
  <c r="F50" i="1"/>
  <c r="E50" i="1"/>
  <c r="D50" i="1"/>
  <c r="F49" i="1"/>
  <c r="E49" i="1"/>
  <c r="D49" i="1"/>
  <c r="B49" i="1"/>
  <c r="A48" i="1"/>
  <c r="F44" i="1"/>
  <c r="E44" i="1"/>
  <c r="D44" i="1"/>
  <c r="F38" i="1"/>
  <c r="E38" i="1"/>
  <c r="D38" i="1"/>
  <c r="F34" i="1"/>
  <c r="E34" i="1"/>
  <c r="D34" i="1"/>
  <c r="F30" i="1"/>
  <c r="E30" i="1"/>
  <c r="D30" i="1"/>
  <c r="F26" i="1"/>
  <c r="E26" i="1"/>
  <c r="D26" i="1"/>
  <c r="F22" i="1"/>
  <c r="E22" i="1"/>
  <c r="D22" i="1"/>
  <c r="F18" i="1"/>
  <c r="E18" i="1"/>
  <c r="D18" i="1"/>
  <c r="D11" i="1" l="1"/>
  <c r="E12" i="1"/>
  <c r="F13" i="1"/>
  <c r="E11" i="1"/>
  <c r="F12" i="1"/>
  <c r="F11" i="1"/>
  <c r="D13" i="1"/>
  <c r="D12" i="1"/>
  <c r="E13" i="1"/>
  <c r="F6" i="1"/>
  <c r="F8" i="1"/>
  <c r="D48" i="1"/>
  <c r="D60" i="1"/>
  <c r="E77" i="1"/>
  <c r="E88" i="1"/>
  <c r="E6" i="1"/>
  <c r="F77" i="1"/>
  <c r="F88" i="1"/>
  <c r="F7" i="1"/>
  <c r="E48" i="1"/>
  <c r="E60" i="1"/>
  <c r="D88" i="1"/>
  <c r="E94" i="1"/>
  <c r="F94" i="1"/>
  <c r="F48" i="1"/>
  <c r="F60" i="1"/>
  <c r="D77" i="1"/>
  <c r="D94" i="1"/>
  <c r="E8" i="1" l="1"/>
  <c r="D7" i="1"/>
  <c r="F5" i="1"/>
  <c r="D8" i="1"/>
  <c r="D10" i="1"/>
  <c r="D6" i="1"/>
  <c r="F10" i="1"/>
  <c r="E5" i="1"/>
  <c r="E10" i="1"/>
  <c r="D5" i="1" l="1"/>
</calcChain>
</file>

<file path=xl/sharedStrings.xml><?xml version="1.0" encoding="utf-8"?>
<sst xmlns="http://schemas.openxmlformats.org/spreadsheetml/2006/main" count="209" uniqueCount="93">
  <si>
    <t>ФОРМАТ И ШРИФТЫ НЕ ИЗМЕНЯТЬ</t>
  </si>
  <si>
    <r>
      <rPr>
        <b/>
        <sz val="16"/>
        <rFont val="Times New Roman"/>
        <family val="1"/>
        <charset val="204"/>
      </rP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</si>
  <si>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
 п.п.</t>
  </si>
  <si>
    <t>Наименование показателя</t>
  </si>
  <si>
    <r>
      <rPr>
        <sz val="15"/>
        <rFont val="Times New Roman"/>
        <family val="1"/>
        <charset val="204"/>
      </rPr>
      <t xml:space="preserve">Значение показателя/ потребность в финансировании, </t>
    </r>
    <r>
      <rPr>
        <b/>
        <sz val="15"/>
        <rFont val="Times New Roman"/>
        <family val="1"/>
        <charset val="204"/>
      </rPr>
      <t>млн рублей</t>
    </r>
  </si>
  <si>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</si>
  <si>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t>Арсеньевский городской округ</t>
  </si>
  <si>
    <t>Дата /
вид бюджета</t>
  </si>
  <si>
    <t>2022 г. 
(план в соответствии с бюджетом)</t>
  </si>
  <si>
    <r>
      <rPr>
        <sz val="15"/>
        <rFont val="Times New Roman"/>
        <family val="1"/>
        <charset val="204"/>
      </rP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</si>
  <si>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 xml:space="preserve">ВСЕГО </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</si>
  <si>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</si>
  <si>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</si>
  <si>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</si>
  <si>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</si>
  <si>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</si>
  <si>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</si>
  <si>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</si>
  <si>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</si>
  <si>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</si>
  <si>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1.1</t>
  </si>
  <si>
    <t>всего</t>
  </si>
  <si>
    <t>Приобритение и поставка спортивного инвентаря, спортивного оборудования и инного имущества для развития массового спорта (организация пункта проката и закупка коньков для МБУ СШ "Юность")</t>
  </si>
  <si>
    <t xml:space="preserve">Заключены 2 МК на общую сумму 0,65 млн.руб (0,45 млн руб на поставку модуля для размещения проката спортивного инвентаря с раздевалкой, профинансировано 100%; 0,2 млн руб на поставку спортивного оборудования — коньки). Срок исполнения контракта 01.09.2022г.  </t>
  </si>
  <si>
    <t>Материально-техническое обеспечение муниципальных учреждений спортивной направлености для развития массового спорта (МБУ сШ "Юность")</t>
  </si>
  <si>
    <t>Мероприятия на организацию физкультурно-спортивной работы по месту жительства граждан (МБУ СШ "Полет")</t>
  </si>
  <si>
    <t>Развитие спортивной инфраструктуры, находящейся в муниципальной собственности (установка скейт-площадки ул. Октябрьская-ул. 9 Мая)</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</si>
  <si>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t>
  </si>
  <si>
    <t>Проведение физкультурных, спортивно-массовых мероприятий в рамках национального проекта "Демография"</t>
  </si>
  <si>
    <t>Региональный проект 2. Укрепление общественного здоровья</t>
  </si>
  <si>
    <t>2.1</t>
  </si>
  <si>
    <t xml:space="preserve">Проведение профилактических мероприятий, пропагандирующих преимущества здорового образа жизни в рамках национального проекта "Демография" 
</t>
  </si>
  <si>
    <t>Заключен 1 договор на сумму 0,025 млн руб.  на изготовление печатной и сувенирной продукции   Проведена акция "10 000 шагов" , оплата произведена в полном объеме.</t>
  </si>
  <si>
    <t xml:space="preserve">Итого
 по национальному проекту </t>
  </si>
  <si>
    <t>III</t>
  </si>
  <si>
    <t>ОБРАЗОВАНИЕ</t>
  </si>
  <si>
    <t>Региональный проект 1. Цифровая образовательная среда</t>
  </si>
  <si>
    <t>2.2</t>
  </si>
  <si>
    <t>Региональный проект 3. Учитель будущего</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</si>
  <si>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</si>
  <si>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</si>
  <si>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</si>
  <si>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</si>
  <si>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</si>
  <si>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 xml:space="preserve">
Благоустройство общественных территорий</t>
  </si>
  <si>
    <t>Региональный проект 2  Обеспечение устойчивого сокращения непригодного для проживания жилищного фонда в Приморском крае</t>
  </si>
  <si>
    <t>Переселение граждан из аварийного жилищного фонда</t>
  </si>
  <si>
    <t>XI</t>
  </si>
  <si>
    <t>МАЛОЕ И СРЕДНЕЕ ПРЕДПРИНИМАТЕЛЬСТВО</t>
  </si>
  <si>
    <t>Региональный проект 2. Популяризация предпринимательства</t>
  </si>
  <si>
    <t>Формирование положительного образа предпринимателя,   популяризация роли предпринимательства</t>
  </si>
  <si>
    <t>Заключен контракт на информационное обеспечение, срок окончания мероприятия 31.12.2022</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</si>
  <si>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</si>
  <si>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</si>
  <si>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</si>
  <si>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1.3.</t>
  </si>
  <si>
    <t>Капитальный ремонт кровли МОБУ "Средняя общеобразовательная школа № 8"</t>
  </si>
  <si>
    <t>В сфере жилищно-коммунального хозяйства</t>
  </si>
  <si>
    <t>2.1.</t>
  </si>
  <si>
    <t>Благоустройство территорий, детский и спортивных площадок на территории Арсеньевского городского округа</t>
  </si>
  <si>
    <t>Обеспечение земельных участков, предоставленных на бесплатной основе гражданам, имеющим трех и более детей, инженерной инфраструктурой</t>
  </si>
  <si>
    <t>6.1.</t>
  </si>
  <si>
    <t>Инициативное бюджетирование по направлению "Твой проект"</t>
  </si>
  <si>
    <t>В сфере дорожного хозяйства</t>
  </si>
  <si>
    <t>4.1.</t>
  </si>
  <si>
    <t>Капитальный ремонт и ремонт автомобильных дорог общего пользования за счет средств дорожного фонда Приморского края</t>
  </si>
  <si>
    <t>4.2.</t>
  </si>
  <si>
    <t>Ремонт проездов и придомовых территорий на территории Арсеньевского городского округа за счет средств дорожного фонда Приморского края</t>
  </si>
  <si>
    <t>…</t>
  </si>
  <si>
    <t>В сфере культуры</t>
  </si>
  <si>
    <t>6.3.</t>
  </si>
  <si>
    <t>Благоустройство территоррии, прилегающей к ДК "Прогресс" (включая устройствор фонтана)</t>
  </si>
  <si>
    <t>Капитальный ремонт фасада и крыльца здания ДК "Прогресс"</t>
  </si>
  <si>
    <t>В сфере туризма</t>
  </si>
  <si>
    <t>Благоустройство территории, прилегающей к местам туристского показа</t>
  </si>
  <si>
    <t>Аукцион проведен  15.02.2022 года,   контракт заключен 28.02.2022 с ООО "ГАРАНТ ДВ СТРОЙ" на сумму 3,9406718 млн. руб. Начало работ - 01.06.2022 г. (в связи с учебным процессом), срок окончания работ 20.07.2022.</t>
  </si>
  <si>
    <t xml:space="preserve"> Заключено 2 МК на общую сумму 0,341 млн руб (на сумму 0,306 млн руб-сборка и оборудование модуля «Конструкция из сэндвич панелей»; на сумму 0,0355 млн руб-выполнение работ по устройству основания для установки модуля). Работы выполнены в полном объеме,  оплата произведена 100%.</t>
  </si>
  <si>
    <t xml:space="preserve">Заключено 2 МК на сумму 10,96 млн.руб. Срок исполнения контракта 30.09.2022г. </t>
  </si>
  <si>
    <t xml:space="preserve">1)Заключен контракт 11.04.22 на сумму 0,5268 млн руб на выполнение работ по сносу многоквартирных домов на территории АГО (ул. Вокзальная 3а, ул.Суличевского,12); срок исполнения 18.05.2022г.
 2) 05.05.2022 заключен МК № 0120300004422000037_88114 с ИП Васечко Я.Ю.  на приобретение благоустроенного жилого помещения, находящегося по адресу: ул. Октябрьская, д.19/2, кв.27, общей площадью 23,1 на сумму 1,291082 млн. руб., срок исполнения 30.07.2022; </t>
  </si>
  <si>
    <r>
      <t xml:space="preserve">профинанси-ровано (кассовый расход) /исполнение 
</t>
    </r>
    <r>
      <rPr>
        <b/>
        <sz val="18"/>
        <color rgb="FF0070C0"/>
        <rFont val="Times New Roman"/>
        <family val="1"/>
        <charset val="204"/>
      </rPr>
      <t>30</t>
    </r>
    <r>
      <rPr>
        <b/>
        <sz val="20"/>
        <color rgb="FF0070C0"/>
        <rFont val="Times New Roman"/>
        <family val="1"/>
        <charset val="204"/>
      </rPr>
      <t>.</t>
    </r>
    <r>
      <rPr>
        <b/>
        <sz val="20"/>
        <color rgb="FF2E75B6"/>
        <rFont val="Times New Roman"/>
        <family val="1"/>
        <charset val="204"/>
      </rPr>
      <t>05.2022</t>
    </r>
  </si>
  <si>
    <t>Заключен МК и доп.соглашение на общую сумму 45,02 млн руб. на ремонт 12-ти дорог (по улицам: Лесная, Заводская, Островского, Октябрьская, 1-ая Таежная, Ленинская, Суличевского, Калининская, Жуковского, Новикова, 9 Мая, Камышовая, проезд Гостиный, протяженностью 12,01 км, площадью 48060 кв.м. ). Начало работ 10.04.2022г. К работам приступили, работы выполняются по графику. оплачен счет на 34,43% аванса от работ по МК (15 501 280,67 руб.) Выполнены работы по прокопке кюветов по ул. Калининская, Новикова, 1-ая Таежная, проведена замена бордюра по ул. Калининская, Островского. Выполнены работы по укладке асфальтового слоя по ул. Жуковского, на тротуаре по ул. Островского. Процент выполнения работ - 20,5%. Срок окончания работ 01.08.2022г.
 На оставшуюся сумму экономии 6,524 млн руб 04.04.2022г проведен аукцион.  Заключен МК 15.04.2022г., на ремонт дорог по улицам Пограничная и О.Кошевого (протяженностью 0,69км, общей площадью 4240 кв.м.) Срок выполнения работ 15.04.2022 — 01.07.2022. К работам приступили,оплачен  счет на 30% аванса от 1-ого этапа МК (277 876,66). Выполнен 1-ый этап - 14,2 %.</t>
  </si>
  <si>
    <t xml:space="preserve">Заключен МК и доп.соглашение на общую сумму 13,36 млн.руб на ремонт 16-ти проездов и дворовых территорий (проезды по улицам Жуковского, Октябрьская, Ломоносова, Щербакова, площадью 14450 кв.м). Начало работ 25.05.2022. Срок окончания работ 01.08.2022. Оплачен счет на 34,43% аванса от работ по МК (4 598 553,56 руб.)
 На оставшуюся сумму экономии 2,1 млн.руб проведен аукцион. Заключен МК 15.04.2022 на ремонт проездов (по улицам Пограничная, Садовая, 25 лет Арсеньева общей площадью 2039 кв.м). Срок выполнения работ 01.06.2022 - 01.07.2022. </t>
  </si>
  <si>
    <t xml:space="preserve">Произведена оплата труда за январь инструкторам по спорту на сумму 10 431,92 рублей, страховые взносы в Пенсионный фонд на сумму 3 150,44 руб. Из средств краевой субсидии выплачена заработная плата за февраль, март, апрель, аванс май в сумме 96102, перечислены страховые взносы на сумму 28898 руб. </t>
  </si>
  <si>
    <t xml:space="preserve"> Произведена оплата КГУП "Примтеплоэнерго" за потребленную теплоэнергию спортивными школами в январе 2022 года на сумму 296 182,63 рублей. Из краевых средств оплачено 3967414,90 руб. в т.ч.: 4 договора ком.услуг в объеме 1 583 014,70 руб., авансовые отчеты по  участиям в соревнованиях на сумму 646 013,2 руб., договоры на приобретение спортивного инвентаря на сумму 1738387 руб.</t>
  </si>
  <si>
    <t>Проведено на территории АГО 10 спортивных мероприятий краевого уровня по зимним видам спорта (расходы на наградную атрибутику),три тренировочных сбора для участия в соревнованиях, спортсмены городских школ приняли участие в32-ми соревнованиях краевого уровня(оплата питания, проживания, проезда, страхование участников), участие в краевых соревнованиях по ГТО.</t>
  </si>
  <si>
    <t>Оказана поддержка 38 педагогическим работникам и наставникам.</t>
  </si>
  <si>
    <t>Заключено 9 МК и 4 дополнительных соглашения на общую сумму 16,839 млн руб на благоустройство 10-ти дворовых территорий (проспект Горького 17А, Ленинская 27, Островского 6, Садовая 21, Октябрьская 84, Октябрьская 59А и 59Б, Октябрьская 98/1, Жуковского 45, Ломоносова 48). Работы ведутся с 01.04.2022 на 5 территориях. Срок окончания работ 31.07.2022. Работы выполнены на 50%.</t>
  </si>
  <si>
    <t>Заключен контракт 05.04.2022 на выполнение работ по благоустройству территории, прилегающей к ДК «Прогресс» (включая устройство фонтана) на территории Арсеньевского городского округа на общую сумму 82,169 млн. руб. Начало работ 11.04.2022г. Срок выполнения работ 25.08.2022г. Экономия по аукциону составила 4,882315 млн. руб. Объем выполнения работ составил 30 %.</t>
  </si>
  <si>
    <t>Заключен контракт на капитальный ремонт фасада и крыльца 25.04.2022 г. на общую сумму 15,641902 млн. руб. Начало работ 26.04.2022 г. Срок выполнения работ 31.07.2022г. Экономия по аукциону составила 2,0248503 млн.руб. Объем выполнения работ составил 35 %. Заключен контракт на услуги по осуществлению строительного контроля на выполнение работ по капитальному ремонту фасада и крыльца здания 28.04.2022г. на общую сумму 356 102,88 рублей. Срок осуществления услуги 28.04.2022  -  28.08.2022 г.</t>
  </si>
  <si>
    <t>1. МК от 25.03.2022 № 0120300004422000027_88114 на выполнение работ по благоустройству территории, прилегающей к духовно-просветительскому центру на территории Арсеньевского городского округа. Общая стоимость работ составляет 2, 42424223 руб., подрядчик ООО "Кристалл", срок выполнения работ с 25.03.2022 по 15.08.2022.
Виды работ: Установка дополнительного освещения, строительство тротуаров, обустройство пешеходных переходов, обустройство парковки для автомобилей.
Текущая ситуация: Завершенние изготовления брусчатки и изгороди в цеху (в цех переданы размеры для изготовления забора), проведена установка фундаментых свай под ограждение и освещения, подготовка к началу работ по укладке бардюрного дорожного камня. Выполнение работ 25 %. Экономия, образовавшаяся после проведения аукциона будет возвращена.
2. Заключен МК 25.04.2022 на строительство ливневой канализации и благоустройство территории в МДОБУ ЦРР - д/с № 24 «Улыбка» на  сумму 3,013 млн.руб. Срок окончания работ 31.08.2022г. 
3. Заключен контракт на благоустройство СШ № 4 на сумму 2,53 млн.руб., срок окончания работ 15.07.2022.</t>
  </si>
  <si>
    <t xml:space="preserve"> 1. МК от 28.03.2022 № 0120300004422000028_88114 на выполнение работ по устройству скейт-парка на территории сквера, расположенного на пересечении ул. Октябрьской и ул. 9 Мая на территории Арсеньевского городского округа. Общая стоимость работ составляет 2,60968592 руб., подрядчик ИП Воронин Игорь Олегович,  срок выполнения работ с 28.03.2022 по 01.08.2022.
Текущая ситуация: Проведены работы по бетонированию железобетонной плиты. Преобретено оборудование для установки (находится на складе). Подготовка оборудования к монтажу, покраска 
Выполнение работ 27 %.
Заключено дополнительное соглашение от 14.04.2022 №1 на измаенение реквизитов.
20.05.2022 заключено дополнительное соглашение № 2 на увеличение объемов работ. Сумма контракта с учетом дополнительного соглашения составляет 2,87065372 млн. руб.
2. На сумму 0,04480195 млн. руб.планируется заключение муниципального контракта на дополнительные виды работ.</t>
  </si>
  <si>
    <r>
      <t xml:space="preserve"> 1. МК от 15.12.2021 № 0120300004421000113_88114 на выполнение работ по благоустройству общественной территории</t>
    </r>
    <r>
      <rPr>
        <b/>
        <sz val="14"/>
        <rFont val="Times New Roman"/>
        <family val="1"/>
        <charset val="204"/>
      </rPr>
      <t xml:space="preserve"> парк «Аскольд»</t>
    </r>
    <r>
      <rPr>
        <sz val="14"/>
        <rFont val="Times New Roman"/>
        <family val="1"/>
        <charset val="204"/>
      </rPr>
      <t xml:space="preserve"> на территории Арсеньевского городского округа (этап 2022 г.). Общая стоимость работ составляет 17,51004693 млн. руб., подрядчик ООО "Строительная компания №1", срок выполнения работ с 01.04.2022 по 31.08.2022.
Виды работ: Покрытие автопарковок и пешеходных дорожек, установка оборудования детских площадок и спортивного оборудования для инвалидов-колясочников, установка урн, скамей, пергол.  
Текущая ситуация: завершено устройство песчаного основания и укладка брусчатки. отгрузка оборудования Ожидается поставка оборудования. Подготавливается основание под асфальтирование парковки. 
Выполнение работ 52 %. 
18.05.2022 проведена оплата по выполнению работ на сумму 6,20807038 млн. руб.
27.05.2022 проведен авансовый платеж на сумму 5,42211471 млн. руб.
2. Заключено дополнительное соглашение от 22.02.2022 № 1 к МК № 0120300004421000113_88114 на сумму 0,56366878 руб. в рамках увеличения объема работ не более чем на 10 %, в связи с необходимостью предусмотреть дополнительный объем щебня, необходимый для расклинцовки и устройства подстилающих и выравнивающих слоев оснований под песок для пешеходных дорожек и под асфальт для парковки.
19.05.2022 заключено дополнительное соглашение №2 на дополнительный объем работ.
20.05.2022 заключено дополнительное соглашение №3 на предусмотрение авансирования в размере 30 %.
20.05.2022 в Мин ЖКХ направлен счет и документы на оплату аванса на сумму 5,42211471 млн. руб.
3. МК от 28.02.2022 № 0120300004422000010_88114 на благоустройство общественной территории парк «Аскольд» на территории Арсеньевского городского округа (этап 2022 г.), продолжение 1. Общая стоимость работ составляет 6,97004520 млн. руб., подрядчик ООО "Фриз БК", срок выполнения работ с 01.05.2022 по 31.08.2022.
Виды работ: Монтаж малых архитектурных форм (карусель, детский городок, игровой комплекс, качели) и устройство покрытий бесшовных. 
Текущая ситуация: Проводится поиск поставщика бесшовного покрытия для детской площадки (работы начнутся после поставки оборудования и материалов). 
Выполнение работ 0 %.
На 2022 год заключено 2 МК:
1. МК от 06.12.2021 № 0120300004421000111_88114 на выполнение работ по благоустройству общественной территории «Сквер «Детский городок «Радость» (Устройство площадок № 4 и № 5). Общая стоимость работ составляет 3, 596 35446 млн. руб., подрядчик ИП Пустовит Сергей Владимирович, срок выполнения работ с 01.04.2022 по 31.08.2022.
Виды работ: Демонтаж, удаление деревьев. Вертикальная планировка, подготовка оснований скейт-парка и памп-трека. 
Текущая ситуация:Завершена вертикальная планировка. Проводится устройство щебеночного основания
Выполнение работ 22 %. 
20.05.2022 проведена оплата по выполнению работ на сумму 0,580563 млн. руб.
27.05.2022 проведен авансовый платеж на сумму 1,07890634 млн. руб.
19.05.2022 заключено дополнительное соглашение №1 на предусмотрение авансирования в размере 30 %.
2. МК от 10.01.2022 № 0120300004421000122_88114 на поставку товара с установкой (скейт-парка и памп-трека) для благоустройства общественной территории «Сквер «Детский городок «Радость». Общая стоимость работ составляет 3,94601026 млн. руб., подрядчик ИП Стерехов Константин Анатольевич, срок выполнения работ: поставка оборудования до 30.06.2022; монтаж и установка оборудования с 01.07.2022 по 30.07.2022.
Виды работ: Поставка и устройство оборудования скейт-парка и памп-трека. 
Текущая ситуация: Проводится комплектация оборудования и подготовка к отправке.
Выполнение работ 0 %.
Подрядной организации направлено дополнительное соглашение об изменение существенных условий Контракта на подпись. 
</t>
    </r>
  </si>
  <si>
    <t xml:space="preserve">1. МК от 21.03.2022 № 0120300004422000022_88114 на сумму 
126, 327 37565 млн. руб. на выполнение работ по благоустройству видовой площадки имени В.К. Арсеньева и Дерсу Узала на территории Арсеньевского городского округа.
Подрядная организация АО «Генподрядчик», срок выполнения работ с 21.03.2022 по 15.08.2022.
Виды работ: демонтажные работы, благоустройство, озеленение, наружное электроосвещение, установка МАФ и павильона-кафе. 
Текущая ситуация: монтаж сетей эл. снабжения, устройство скального, щебеночного основания
Выполнение работ 28 %.
Подрядной организации перечислен аванс на сумму 37,89821270 млн. руб.
15.04.2022 заключено дополнительное соглашение №1, где исключены этапы.
2. МК от  15.04.2022 № 0120300004422000031_88114 на сумму 0,88657537 млн. руб.
на оказание услуг по осуществлению строительного контроля за выполнением работ на объекте: «Благоустройство видовой площадки имени В.К. Арсеньева и Дерсу Узала» на территории Арсеньевского городского округа. Подрядная организация "КОНКРИТ ДЖАНГЛ АРХИТЕКТУРА", срок выполнения работ с 15.04.2022 по 15.09.2022.
Вид услуги: Осуществлять контроль качества выполняемых Подрядчиком работ по благоустройству Объекта условиям Контракта, в том числе: контроль соответствия выполняемых работ по благоустройству Объекта рабочей документации, концепции благоустройства.
3. Экономия денежных средств составляет 
1,85204898 млн. руб. и планируется направить на дополнительные работы по благоустройству видовой площадки имени В.К. Арсеньева и Дерсу Узала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</si>
</sst>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 _₽_-;_-@_-"/>
    <numFmt numFmtId="165" formatCode="d/m/yy;@"/>
    <numFmt numFmtId="166" formatCode="#,##0.0"/>
    <numFmt numFmtId="167" formatCode="#,##0.000"/>
    <numFmt numFmtId="168" formatCode="0.000"/>
    <numFmt numFmtId="169" formatCode="0.0000"/>
    <numFmt numFmtId="170" formatCode="#,##0.0000"/>
  </numFmts>
  <fonts count="30" x14ac:knownFonts="1">
    <font>
      <sz val="11"/>
      <color rgb="FF000000"/>
      <name val="Calibri"/>
      <family val="2"/>
      <charset val="204"/>
    </font>
    <font>
      <sz val="16"/>
      <color rgb="FF000000"/>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20"/>
      <color rgb="FF2E75B6"/>
      <name val="Times New Roman"/>
      <family val="1"/>
      <charset val="204"/>
    </font>
    <font>
      <b/>
      <sz val="15"/>
      <color rgb="FF000000"/>
      <name val="Times New Roman"/>
      <family val="1"/>
      <charset val="204"/>
    </font>
    <font>
      <b/>
      <sz val="18"/>
      <name val="Times New Roman"/>
      <family val="1"/>
      <charset val="204"/>
    </font>
    <font>
      <b/>
      <sz val="18"/>
      <color rgb="FF0070C0"/>
      <name val="Times New Roman"/>
      <family val="1"/>
      <charset val="204"/>
    </font>
    <font>
      <b/>
      <sz val="20"/>
      <color rgb="FF0070C0"/>
      <name val="Times New Roman"/>
      <family val="1"/>
      <charset val="204"/>
    </font>
    <font>
      <b/>
      <sz val="18"/>
      <color rgb="FF000000"/>
      <name val="Times New Roman"/>
      <family val="1"/>
      <charset val="204"/>
    </font>
    <font>
      <b/>
      <sz val="20"/>
      <color rgb="FF000000"/>
      <name val="Times New Roman"/>
      <family val="1"/>
      <charset val="204"/>
    </font>
    <font>
      <b/>
      <sz val="11"/>
      <color rgb="FF000000"/>
      <name val="Calibri"/>
      <family val="2"/>
      <charset val="204"/>
    </font>
    <font>
      <sz val="20"/>
      <color rgb="FF000000"/>
      <name val="Times New Roman"/>
      <family val="1"/>
      <charset val="204"/>
    </font>
    <font>
      <i/>
      <sz val="15"/>
      <name val="Times New Roman"/>
      <family val="1"/>
      <charset val="204"/>
    </font>
    <font>
      <b/>
      <i/>
      <sz val="15"/>
      <color rgb="FF0070C0"/>
      <name val="Times New Roman"/>
      <family val="1"/>
      <charset val="204"/>
    </font>
    <font>
      <sz val="15"/>
      <color rgb="FF000000"/>
      <name val="Times New Roman"/>
      <family val="1"/>
      <charset val="204"/>
    </font>
    <font>
      <sz val="18"/>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20"/>
      <name val="Times New Roman"/>
      <family val="1"/>
      <charset val="204"/>
    </font>
    <font>
      <sz val="16"/>
      <name val="Times New Roman"/>
      <family val="1"/>
      <charset val="204"/>
    </font>
    <font>
      <sz val="14"/>
      <color rgb="FFCE181E"/>
      <name val="Times New Roman"/>
      <family val="1"/>
      <charset val="204"/>
    </font>
    <font>
      <sz val="15"/>
      <color rgb="FF000000"/>
      <name val="Calibri"/>
      <family val="2"/>
      <charset val="204"/>
    </font>
    <font>
      <sz val="22"/>
      <color rgb="FF000000"/>
      <name val="Calibri"/>
      <family val="2"/>
      <charset val="204"/>
    </font>
    <font>
      <sz val="11"/>
      <color rgb="FF000000"/>
      <name val="Calibri"/>
      <family val="2"/>
      <charset val="204"/>
    </font>
  </fonts>
  <fills count="12">
    <fill>
      <patternFill patternType="none"/>
    </fill>
    <fill>
      <patternFill patternType="gray125"/>
    </fill>
    <fill>
      <patternFill patternType="solid">
        <fgColor rgb="FFFFFF00"/>
        <bgColor rgb="FFFFD966"/>
      </patternFill>
    </fill>
    <fill>
      <patternFill patternType="solid">
        <fgColor rgb="FFFFE699"/>
        <bgColor rgb="FFFFFF99"/>
      </patternFill>
    </fill>
    <fill>
      <patternFill patternType="solid">
        <fgColor rgb="FFFFF2CC"/>
        <bgColor rgb="FFFBE5D6"/>
      </patternFill>
    </fill>
    <fill>
      <patternFill patternType="solid">
        <fgColor rgb="FFE3D5FF"/>
        <bgColor rgb="FFDAE3F3"/>
      </patternFill>
    </fill>
    <fill>
      <patternFill patternType="solid">
        <fgColor rgb="FFFFFF99"/>
        <bgColor rgb="FFFFE699"/>
      </patternFill>
    </fill>
    <fill>
      <patternFill patternType="solid">
        <fgColor rgb="FFFFD966"/>
        <bgColor rgb="FFFFE699"/>
      </patternFill>
    </fill>
    <fill>
      <patternFill patternType="solid">
        <fgColor rgb="FFC5E0B4"/>
        <bgColor rgb="FFD9D9D9"/>
      </patternFill>
    </fill>
    <fill>
      <patternFill patternType="solid">
        <fgColor rgb="FFF8CBAD"/>
        <bgColor rgb="FFFFCCCC"/>
      </patternFill>
    </fill>
    <fill>
      <patternFill patternType="solid">
        <fgColor rgb="FFFFFFFF"/>
        <bgColor rgb="FFFFF2CC"/>
      </patternFill>
    </fill>
    <fill>
      <patternFill patternType="solid">
        <fgColor rgb="FFFFCCCC"/>
        <bgColor rgb="FFF8CBAD"/>
      </patternFill>
    </fill>
  </fills>
  <borders count="32">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s>
  <cellStyleXfs count="3">
    <xf numFmtId="0" fontId="0" fillId="0" borderId="0"/>
    <xf numFmtId="0" fontId="29" fillId="0" borderId="0"/>
    <xf numFmtId="164" fontId="29" fillId="0" borderId="0" applyBorder="0" applyProtection="0"/>
  </cellStyleXfs>
  <cellXfs count="135">
    <xf numFmtId="0" fontId="0" fillId="0" borderId="0" xfId="0"/>
    <xf numFmtId="0" fontId="1" fillId="0" borderId="0" xfId="0" applyFont="1" applyAlignment="1">
      <alignment horizontal="center" vertical="center"/>
    </xf>
    <xf numFmtId="0" fontId="1" fillId="0" borderId="0" xfId="0" applyFont="1"/>
    <xf numFmtId="165" fontId="1" fillId="0" borderId="0" xfId="0" applyNumberFormat="1" applyFont="1"/>
    <xf numFmtId="0" fontId="2" fillId="2" borderId="0" xfId="0" applyFont="1" applyFill="1" applyAlignment="1">
      <alignment horizontal="right" vertical="center"/>
    </xf>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10" fillId="3" borderId="3" xfId="0" applyNumberFormat="1" applyFont="1" applyFill="1" applyBorder="1" applyAlignment="1">
      <alignment horizontal="center" vertical="center"/>
    </xf>
    <xf numFmtId="1" fontId="6" fillId="0" borderId="5" xfId="0" applyNumberFormat="1" applyFont="1" applyBorder="1" applyAlignment="1">
      <alignment horizontal="center" vertical="top" wrapText="1"/>
    </xf>
    <xf numFmtId="1" fontId="6" fillId="4" borderId="6" xfId="0" applyNumberFormat="1" applyFont="1" applyFill="1" applyBorder="1" applyAlignment="1">
      <alignment horizontal="center" vertical="top" wrapText="1"/>
    </xf>
    <xf numFmtId="1" fontId="7" fillId="4" borderId="6" xfId="0" applyNumberFormat="1" applyFont="1" applyFill="1" applyBorder="1" applyAlignment="1">
      <alignment horizontal="center" vertical="top" wrapText="1"/>
    </xf>
    <xf numFmtId="166" fontId="14" fillId="5" borderId="8" xfId="0" applyNumberFormat="1" applyFont="1" applyFill="1" applyBorder="1" applyAlignment="1">
      <alignment horizontal="center" vertical="center"/>
    </xf>
    <xf numFmtId="4" fontId="14" fillId="5" borderId="8" xfId="0" applyNumberFormat="1" applyFont="1" applyFill="1" applyBorder="1" applyAlignment="1">
      <alignment horizontal="center" vertical="center"/>
    </xf>
    <xf numFmtId="167" fontId="14" fillId="5" borderId="8" xfId="0" applyNumberFormat="1" applyFont="1" applyFill="1" applyBorder="1" applyAlignment="1">
      <alignment horizontal="center" vertical="center"/>
    </xf>
    <xf numFmtId="0" fontId="15" fillId="0" borderId="0" xfId="0" applyFont="1"/>
    <xf numFmtId="166" fontId="16" fillId="5" borderId="7" xfId="0" applyNumberFormat="1" applyFont="1" applyFill="1" applyBorder="1" applyAlignment="1">
      <alignment horizontal="center" vertical="center"/>
    </xf>
    <xf numFmtId="4" fontId="16" fillId="5" borderId="7" xfId="0" applyNumberFormat="1" applyFont="1" applyFill="1" applyBorder="1" applyAlignment="1">
      <alignment horizontal="center" vertical="center"/>
    </xf>
    <xf numFmtId="167" fontId="16" fillId="5" borderId="7" xfId="0" applyNumberFormat="1" applyFont="1" applyFill="1" applyBorder="1" applyAlignment="1">
      <alignment horizontal="center" vertical="center"/>
    </xf>
    <xf numFmtId="166" fontId="16" fillId="5" borderId="12" xfId="0" applyNumberFormat="1" applyFont="1" applyFill="1" applyBorder="1" applyAlignment="1">
      <alignment horizontal="center" vertical="center"/>
    </xf>
    <xf numFmtId="4" fontId="16" fillId="5" borderId="12" xfId="0" applyNumberFormat="1" applyFont="1" applyFill="1" applyBorder="1" applyAlignment="1">
      <alignment horizontal="center" vertical="center"/>
    </xf>
    <xf numFmtId="167" fontId="16" fillId="5" borderId="12" xfId="0" applyNumberFormat="1" applyFont="1" applyFill="1" applyBorder="1" applyAlignment="1">
      <alignment horizontal="center" vertical="center"/>
    </xf>
    <xf numFmtId="49" fontId="7" fillId="0" borderId="15" xfId="0" applyNumberFormat="1" applyFont="1" applyBorder="1" applyAlignment="1">
      <alignment horizontal="center" vertical="center"/>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166" fontId="9" fillId="6" borderId="18" xfId="0" applyNumberFormat="1" applyFont="1" applyFill="1" applyBorder="1" applyAlignment="1">
      <alignment horizontal="center" vertical="center"/>
    </xf>
    <xf numFmtId="2" fontId="10" fillId="6" borderId="8" xfId="0" applyNumberFormat="1" applyFont="1" applyFill="1" applyBorder="1" applyAlignment="1">
      <alignment horizontal="center" vertical="center" wrapText="1"/>
    </xf>
    <xf numFmtId="168" fontId="10" fillId="6" borderId="8" xfId="0" applyNumberFormat="1" applyFont="1" applyFill="1" applyBorder="1" applyAlignment="1">
      <alignment horizontal="center" vertical="center" wrapText="1"/>
    </xf>
    <xf numFmtId="0" fontId="19" fillId="6" borderId="7" xfId="0" applyFont="1" applyFill="1" applyBorder="1" applyAlignment="1">
      <alignment horizontal="center" vertical="center" wrapText="1"/>
    </xf>
    <xf numFmtId="2" fontId="20" fillId="6" borderId="12" xfId="0" applyNumberFormat="1" applyFont="1" applyFill="1" applyBorder="1" applyAlignment="1">
      <alignment horizontal="center" vertical="center" wrapText="1"/>
    </xf>
    <xf numFmtId="2" fontId="20" fillId="6" borderId="7" xfId="0" applyNumberFormat="1" applyFont="1" applyFill="1" applyBorder="1" applyAlignment="1">
      <alignment horizontal="center" vertical="center" wrapText="1"/>
    </xf>
    <xf numFmtId="0" fontId="19" fillId="6" borderId="12" xfId="0" applyFont="1" applyFill="1" applyBorder="1" applyAlignment="1">
      <alignment horizontal="center" vertical="center" wrapText="1"/>
    </xf>
    <xf numFmtId="49" fontId="17" fillId="0" borderId="15" xfId="0" applyNumberFormat="1" applyFont="1" applyBorder="1" applyAlignment="1">
      <alignment horizontal="center" vertical="center"/>
    </xf>
    <xf numFmtId="0" fontId="18" fillId="0" borderId="0"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5" fillId="7" borderId="9" xfId="0" applyFont="1" applyFill="1" applyBorder="1" applyAlignment="1">
      <alignment horizontal="right" vertical="center"/>
    </xf>
    <xf numFmtId="0" fontId="5" fillId="7" borderId="9" xfId="0" applyFont="1" applyFill="1" applyBorder="1" applyAlignment="1">
      <alignment horizontal="left" vertical="center"/>
    </xf>
    <xf numFmtId="0" fontId="3" fillId="7" borderId="9" xfId="0" applyFont="1" applyFill="1" applyBorder="1" applyAlignment="1">
      <alignment horizontal="center" vertical="center"/>
    </xf>
    <xf numFmtId="49" fontId="22" fillId="9" borderId="10" xfId="0" applyNumberFormat="1" applyFont="1" applyFill="1" applyBorder="1" applyAlignment="1">
      <alignment horizontal="center" vertical="center"/>
    </xf>
    <xf numFmtId="0" fontId="7" fillId="9" borderId="21" xfId="0" applyFont="1" applyFill="1" applyBorder="1" applyAlignment="1">
      <alignment horizontal="center" vertical="center" wrapText="1"/>
    </xf>
    <xf numFmtId="0" fontId="0" fillId="0" borderId="0" xfId="0" applyAlignment="1">
      <alignment horizontal="left"/>
    </xf>
    <xf numFmtId="4" fontId="10" fillId="0" borderId="7" xfId="0" applyNumberFormat="1" applyFont="1" applyBorder="1" applyAlignment="1">
      <alignment horizontal="center" vertical="center" wrapText="1"/>
    </xf>
    <xf numFmtId="4" fontId="9" fillId="0" borderId="23" xfId="0" applyNumberFormat="1" applyFont="1" applyBorder="1" applyAlignment="1">
      <alignment horizontal="center" vertical="center"/>
    </xf>
    <xf numFmtId="4" fontId="0" fillId="0" borderId="0" xfId="0" applyNumberFormat="1"/>
    <xf numFmtId="168" fontId="7" fillId="0" borderId="7" xfId="0" applyNumberFormat="1" applyFont="1" applyBorder="1" applyAlignment="1">
      <alignment horizontal="center" vertical="center"/>
    </xf>
    <xf numFmtId="4" fontId="19"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4" fontId="19" fillId="0" borderId="23" xfId="0" applyNumberFormat="1" applyFont="1" applyBorder="1" applyAlignment="1">
      <alignment horizontal="center" vertical="center" wrapText="1"/>
    </xf>
    <xf numFmtId="169" fontId="19" fillId="0" borderId="7" xfId="2" applyNumberFormat="1" applyFont="1" applyBorder="1" applyAlignment="1" applyProtection="1">
      <alignment horizontal="center" vertical="center" wrapText="1"/>
    </xf>
    <xf numFmtId="165" fontId="1" fillId="0" borderId="0" xfId="0" applyNumberFormat="1" applyFont="1" applyAlignment="1">
      <alignment horizontal="center"/>
    </xf>
    <xf numFmtId="169" fontId="19" fillId="0" borderId="19" xfId="2" applyNumberFormat="1" applyFont="1" applyBorder="1" applyAlignment="1" applyProtection="1">
      <alignment horizontal="center" vertical="center" wrapText="1"/>
    </xf>
    <xf numFmtId="168" fontId="10" fillId="0" borderId="7" xfId="0" applyNumberFormat="1" applyFont="1" applyBorder="1" applyAlignment="1">
      <alignment horizontal="center" vertical="center" wrapText="1"/>
    </xf>
    <xf numFmtId="167" fontId="10"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0" fontId="3" fillId="11" borderId="23" xfId="0" applyFont="1" applyFill="1" applyBorder="1" applyAlignment="1">
      <alignment horizontal="center" vertical="center" wrapText="1"/>
    </xf>
    <xf numFmtId="166" fontId="9" fillId="11" borderId="7" xfId="0" applyNumberFormat="1" applyFont="1" applyFill="1" applyBorder="1" applyAlignment="1">
      <alignment horizontal="center" vertical="center"/>
    </xf>
    <xf numFmtId="4" fontId="10" fillId="11" borderId="7" xfId="0" applyNumberFormat="1" applyFont="1" applyFill="1" applyBorder="1" applyAlignment="1">
      <alignment horizontal="center" vertical="center"/>
    </xf>
    <xf numFmtId="167" fontId="10" fillId="11" borderId="7" xfId="0" applyNumberFormat="1" applyFont="1" applyFill="1" applyBorder="1" applyAlignment="1">
      <alignment horizontal="center" vertical="center"/>
    </xf>
    <xf numFmtId="0" fontId="19" fillId="11" borderId="7" xfId="0" applyFont="1" applyFill="1" applyBorder="1" applyAlignment="1">
      <alignment horizontal="center" vertical="center" wrapText="1"/>
    </xf>
    <xf numFmtId="4" fontId="25" fillId="11" borderId="12" xfId="0" applyNumberFormat="1" applyFont="1" applyFill="1" applyBorder="1" applyAlignment="1">
      <alignment horizontal="center" vertical="center"/>
    </xf>
    <xf numFmtId="0" fontId="0" fillId="0" borderId="0" xfId="0" applyFont="1"/>
    <xf numFmtId="0" fontId="19" fillId="11" borderId="12" xfId="0" applyFont="1" applyFill="1" applyBorder="1" applyAlignment="1">
      <alignment horizontal="center" vertical="center" wrapText="1"/>
    </xf>
    <xf numFmtId="4" fontId="19" fillId="10" borderId="7"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25" fillId="11" borderId="7" xfId="0" applyNumberFormat="1" applyFont="1" applyFill="1" applyBorder="1" applyAlignment="1">
      <alignment horizontal="center" vertical="center"/>
    </xf>
    <xf numFmtId="49" fontId="22" fillId="9" borderId="11" xfId="0" applyNumberFormat="1" applyFont="1" applyFill="1" applyBorder="1" applyAlignment="1">
      <alignment horizontal="center" vertical="center"/>
    </xf>
    <xf numFmtId="0" fontId="7" fillId="9" borderId="7" xfId="0" applyFont="1" applyFill="1" applyBorder="1" applyAlignment="1">
      <alignment horizontal="center" vertical="center" wrapText="1"/>
    </xf>
    <xf numFmtId="170" fontId="6" fillId="0" borderId="7" xfId="0" applyNumberFormat="1" applyFont="1" applyBorder="1" applyAlignment="1">
      <alignment horizontal="center" vertical="center"/>
    </xf>
    <xf numFmtId="170" fontId="10" fillId="0" borderId="7" xfId="0" applyNumberFormat="1" applyFont="1" applyBorder="1" applyAlignment="1">
      <alignment horizontal="center" vertical="center" wrapText="1"/>
    </xf>
    <xf numFmtId="170" fontId="10" fillId="11" borderId="7"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166" fontId="9" fillId="6" borderId="8" xfId="0" applyNumberFormat="1" applyFont="1" applyFill="1" applyBorder="1" applyAlignment="1">
      <alignment horizontal="center" vertical="center"/>
    </xf>
    <xf numFmtId="0" fontId="27" fillId="0" borderId="0" xfId="0" applyFont="1"/>
    <xf numFmtId="0" fontId="2" fillId="8" borderId="29" xfId="0" applyFont="1" applyFill="1" applyBorder="1" applyAlignment="1">
      <alignment horizontal="center" vertical="center"/>
    </xf>
    <xf numFmtId="0" fontId="28" fillId="0" borderId="0" xfId="0" applyFont="1"/>
    <xf numFmtId="0" fontId="2" fillId="8" borderId="11" xfId="0" applyFont="1" applyFill="1" applyBorder="1" applyAlignment="1">
      <alignment horizontal="center" vertical="center"/>
    </xf>
    <xf numFmtId="16" fontId="1" fillId="0" borderId="10" xfId="0" applyNumberFormat="1" applyFont="1" applyBorder="1" applyAlignment="1">
      <alignment horizontal="center" vertical="center"/>
    </xf>
    <xf numFmtId="0" fontId="6" fillId="0" borderId="21" xfId="0" applyFont="1" applyBorder="1" applyAlignment="1">
      <alignment horizontal="center" vertical="center" wrapText="1"/>
    </xf>
    <xf numFmtId="0" fontId="9" fillId="10" borderId="23" xfId="0" applyFont="1" applyFill="1" applyBorder="1" applyAlignment="1">
      <alignment horizontal="center" vertical="center" wrapText="1"/>
    </xf>
    <xf numFmtId="4" fontId="1" fillId="0" borderId="7" xfId="0" applyNumberFormat="1" applyFont="1" applyBorder="1"/>
    <xf numFmtId="4" fontId="9" fillId="0" borderId="7" xfId="0" applyNumberFormat="1" applyFont="1" applyBorder="1" applyAlignment="1">
      <alignment horizontal="center" vertical="center"/>
    </xf>
    <xf numFmtId="4" fontId="1" fillId="0" borderId="7" xfId="0" applyNumberFormat="1" applyFont="1" applyBorder="1" applyAlignment="1">
      <alignment horizont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7" fillId="0" borderId="7" xfId="0" applyNumberFormat="1" applyFont="1" applyBorder="1" applyAlignment="1">
      <alignment horizontal="center" vertical="center"/>
    </xf>
    <xf numFmtId="2" fontId="6" fillId="0" borderId="7" xfId="0" applyNumberFormat="1" applyFont="1" applyBorder="1" applyAlignment="1">
      <alignment horizontal="center" vertical="center"/>
    </xf>
    <xf numFmtId="166" fontId="6" fillId="0" borderId="3" xfId="0" applyNumberFormat="1" applyFont="1" applyBorder="1" applyAlignment="1">
      <alignment horizontal="center" vertical="center"/>
    </xf>
    <xf numFmtId="0" fontId="1" fillId="0" borderId="7" xfId="0" applyFont="1" applyBorder="1" applyAlignment="1">
      <alignment horizontal="center" vertical="center"/>
    </xf>
    <xf numFmtId="0" fontId="2" fillId="8" borderId="19" xfId="0" applyFont="1" applyFill="1" applyBorder="1" applyAlignment="1">
      <alignment horizontal="center" vertical="center"/>
    </xf>
    <xf numFmtId="0" fontId="6" fillId="0" borderId="7" xfId="0" applyFont="1" applyBorder="1" applyAlignment="1">
      <alignment horizontal="center" vertical="center" wrapText="1"/>
    </xf>
    <xf numFmtId="4" fontId="6" fillId="0" borderId="7" xfId="0" applyNumberFormat="1" applyFont="1" applyFill="1" applyBorder="1" applyAlignment="1">
      <alignment horizontal="left" vertical="center" wrapText="1"/>
    </xf>
    <xf numFmtId="0" fontId="1" fillId="0" borderId="11" xfId="0" applyFont="1" applyBorder="1" applyAlignment="1">
      <alignment horizontal="center" vertical="center"/>
    </xf>
    <xf numFmtId="4" fontId="1" fillId="0" borderId="7" xfId="0" applyNumberFormat="1" applyFont="1" applyBorder="1" applyAlignment="1">
      <alignment horizontal="center" vertical="center" wrapText="1"/>
    </xf>
    <xf numFmtId="0" fontId="2" fillId="8" borderId="19" xfId="0" applyFont="1" applyFill="1" applyBorder="1" applyAlignment="1">
      <alignment horizontal="center"/>
    </xf>
    <xf numFmtId="4" fontId="6" fillId="0" borderId="7" xfId="0" applyNumberFormat="1" applyFont="1" applyBorder="1" applyAlignment="1">
      <alignment horizontal="left" vertical="center" wrapText="1"/>
    </xf>
    <xf numFmtId="49" fontId="1" fillId="0" borderId="11" xfId="0" applyNumberFormat="1" applyFont="1" applyBorder="1" applyAlignment="1">
      <alignment horizontal="center" vertical="center"/>
    </xf>
    <xf numFmtId="0" fontId="1" fillId="0" borderId="26" xfId="0" applyFont="1" applyBorder="1" applyAlignment="1">
      <alignment horizontal="center" vertical="center"/>
    </xf>
    <xf numFmtId="4" fontId="6" fillId="0" borderId="7" xfId="0" applyNumberFormat="1" applyFont="1" applyFill="1" applyBorder="1" applyAlignment="1">
      <alignment horizontal="center" vertical="center" wrapText="1"/>
    </xf>
    <xf numFmtId="0" fontId="14" fillId="3" borderId="3" xfId="0" applyFont="1" applyFill="1" applyBorder="1" applyAlignment="1">
      <alignment horizontal="center" vertical="center"/>
    </xf>
    <xf numFmtId="49" fontId="17" fillId="6" borderId="16" xfId="0" applyNumberFormat="1" applyFont="1" applyFill="1" applyBorder="1" applyAlignment="1">
      <alignment horizontal="center" vertical="center"/>
    </xf>
    <xf numFmtId="0" fontId="9" fillId="6" borderId="17" xfId="0" applyFont="1" applyFill="1" applyBorder="1" applyAlignment="1">
      <alignment horizontal="center" vertical="center" wrapText="1"/>
    </xf>
    <xf numFmtId="2" fontId="18" fillId="6" borderId="17" xfId="0" applyNumberFormat="1" applyFont="1" applyFill="1" applyBorder="1" applyAlignment="1">
      <alignment horizontal="center" vertical="center" wrapText="1"/>
    </xf>
    <xf numFmtId="0" fontId="2" fillId="8" borderId="30" xfId="0" applyFont="1" applyFill="1" applyBorder="1" applyAlignment="1">
      <alignment horizontal="center"/>
    </xf>
    <xf numFmtId="0" fontId="21" fillId="8" borderId="3" xfId="0" applyFont="1" applyFill="1" applyBorder="1" applyAlignment="1">
      <alignment horizontal="center" vertical="center" wrapText="1"/>
    </xf>
    <xf numFmtId="166" fontId="9" fillId="9" borderId="8" xfId="0" applyNumberFormat="1" applyFont="1" applyFill="1" applyBorder="1" applyAlignment="1">
      <alignment horizontal="center" vertical="center"/>
    </xf>
    <xf numFmtId="49" fontId="23" fillId="0" borderId="11" xfId="0" applyNumberFormat="1" applyFont="1" applyBorder="1" applyAlignment="1">
      <alignment horizontal="center" vertical="center"/>
    </xf>
    <xf numFmtId="0" fontId="3" fillId="11" borderId="27" xfId="0" applyFont="1" applyFill="1" applyBorder="1" applyAlignment="1">
      <alignment horizontal="center" vertical="center"/>
    </xf>
    <xf numFmtId="4" fontId="3" fillId="11" borderId="12" xfId="0" applyNumberFormat="1" applyFont="1" applyFill="1" applyBorder="1" applyAlignment="1">
      <alignment horizontal="center" vertical="center"/>
    </xf>
    <xf numFmtId="0" fontId="24" fillId="11" borderId="25" xfId="0" applyFont="1" applyFill="1" applyBorder="1" applyAlignment="1">
      <alignment horizontal="center" vertical="center" wrapText="1"/>
    </xf>
    <xf numFmtId="0" fontId="3" fillId="11" borderId="13" xfId="0" applyFont="1" applyFill="1" applyBorder="1" applyAlignment="1">
      <alignment horizontal="center" vertical="center"/>
    </xf>
    <xf numFmtId="49" fontId="23" fillId="0" borderId="28" xfId="0" applyNumberFormat="1" applyFont="1" applyBorder="1" applyAlignment="1">
      <alignment horizontal="center" vertical="center"/>
    </xf>
    <xf numFmtId="0" fontId="6" fillId="0" borderId="23" xfId="0" applyFont="1" applyBorder="1" applyAlignment="1">
      <alignment horizontal="center" vertical="center" wrapText="1"/>
    </xf>
    <xf numFmtId="0" fontId="21" fillId="8" borderId="20" xfId="0" applyFont="1" applyFill="1" applyBorder="1" applyAlignment="1">
      <alignment horizontal="center" vertical="center" wrapText="1"/>
    </xf>
    <xf numFmtId="166" fontId="9" fillId="9" borderId="22" xfId="0" applyNumberFormat="1" applyFont="1" applyFill="1" applyBorder="1" applyAlignment="1">
      <alignment horizontal="center" vertical="center"/>
    </xf>
    <xf numFmtId="49" fontId="26" fillId="0" borderId="11" xfId="0" applyNumberFormat="1" applyFont="1" applyBorder="1" applyAlignment="1">
      <alignment horizontal="center" vertical="center"/>
    </xf>
    <xf numFmtId="4" fontId="23" fillId="0" borderId="12" xfId="0" applyNumberFormat="1" applyFont="1" applyFill="1" applyBorder="1" applyAlignment="1">
      <alignment horizontal="left" vertical="center" wrapText="1"/>
    </xf>
    <xf numFmtId="4" fontId="6" fillId="0" borderId="23" xfId="0" applyNumberFormat="1" applyFont="1" applyBorder="1" applyAlignment="1">
      <alignment horizontal="left" wrapText="1"/>
    </xf>
    <xf numFmtId="49" fontId="23" fillId="0" borderId="7" xfId="0" applyNumberFormat="1" applyFont="1" applyBorder="1" applyAlignment="1">
      <alignment horizontal="center" vertical="center"/>
    </xf>
    <xf numFmtId="0" fontId="6" fillId="0" borderId="23" xfId="0" applyFont="1" applyBorder="1" applyAlignment="1">
      <alignment horizontal="left" vertical="center" wrapText="1"/>
    </xf>
    <xf numFmtId="4" fontId="6" fillId="0" borderId="23" xfId="0" applyNumberFormat="1" applyFont="1" applyFill="1" applyBorder="1" applyAlignment="1">
      <alignment horizontal="center" vertical="top" wrapText="1"/>
    </xf>
    <xf numFmtId="4" fontId="6" fillId="0" borderId="31" xfId="0" applyNumberFormat="1" applyFont="1" applyFill="1" applyBorder="1" applyAlignment="1">
      <alignment horizontal="center" vertical="top" wrapText="1"/>
    </xf>
    <xf numFmtId="4" fontId="6" fillId="0" borderId="21" xfId="0" applyNumberFormat="1" applyFont="1" applyFill="1" applyBorder="1" applyAlignment="1">
      <alignment horizontal="center" vertical="top" wrapText="1"/>
    </xf>
    <xf numFmtId="0" fontId="21" fillId="8" borderId="14" xfId="0" applyFont="1" applyFill="1" applyBorder="1" applyAlignment="1">
      <alignment horizontal="center" vertical="center" wrapText="1"/>
    </xf>
    <xf numFmtId="49" fontId="23" fillId="0" borderId="10" xfId="0" applyNumberFormat="1" applyFont="1" applyBorder="1" applyAlignment="1">
      <alignment horizontal="center" vertical="center"/>
    </xf>
    <xf numFmtId="4" fontId="6" fillId="0" borderId="23" xfId="0" applyNumberFormat="1" applyFont="1" applyBorder="1" applyAlignment="1">
      <alignment horizontal="left" vertical="center" wrapText="1"/>
    </xf>
    <xf numFmtId="49" fontId="23" fillId="0" borderId="24" xfId="0" applyNumberFormat="1" applyFont="1" applyBorder="1" applyAlignment="1">
      <alignment horizontal="center" vertical="center"/>
    </xf>
    <xf numFmtId="0" fontId="18" fillId="6" borderId="17" xfId="0" applyFont="1" applyFill="1" applyBorder="1" applyAlignment="1">
      <alignment horizontal="center" vertical="center" wrapText="1"/>
    </xf>
    <xf numFmtId="0" fontId="3" fillId="0" borderId="1" xfId="0" applyFont="1" applyBorder="1" applyAlignment="1">
      <alignment horizontal="center" vertical="center" wrapText="1"/>
    </xf>
    <xf numFmtId="166"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top" wrapText="1"/>
    </xf>
    <xf numFmtId="49" fontId="7" fillId="5" borderId="2" xfId="0" applyNumberFormat="1" applyFont="1" applyFill="1" applyBorder="1" applyAlignment="1">
      <alignment horizontal="center" vertical="center"/>
    </xf>
    <xf numFmtId="0" fontId="13" fillId="5" borderId="3" xfId="0" applyFont="1" applyFill="1" applyBorder="1" applyAlignment="1">
      <alignment horizontal="center" vertical="center" wrapText="1"/>
    </xf>
    <xf numFmtId="4" fontId="14" fillId="5" borderId="9" xfId="0" applyNumberFormat="1" applyFont="1" applyFill="1" applyBorder="1" applyAlignment="1">
      <alignment horizontal="center" vertical="center"/>
    </xf>
  </cellXfs>
  <cellStyles count="3">
    <cellStyle name="Обычный" xfId="0" builtinId="0"/>
    <cellStyle name="Пояснение 2" xfId="1"/>
    <cellStyle name="Финансовый 2" xfId="2"/>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D9D9D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4"/>
  <sheetViews>
    <sheetView tabSelected="1" view="pageBreakPreview" zoomScale="75" zoomScaleNormal="50" zoomScaleSheetLayoutView="75" zoomScalePageLayoutView="65" workbookViewId="0">
      <pane xSplit="3" ySplit="4" topLeftCell="D61" activePane="bottomRight" state="frozen"/>
      <selection pane="topRight" activeCell="I1" sqref="I1"/>
      <selection pane="bottomLeft" activeCell="A353" sqref="A353"/>
      <selection pane="bottomRight" activeCell="E99" sqref="E99"/>
    </sheetView>
  </sheetViews>
  <sheetFormatPr defaultColWidth="9.140625" defaultRowHeight="20.25" x14ac:dyDescent="0.3"/>
  <cols>
    <col min="1" max="1" width="10.5703125" style="1" customWidth="1"/>
    <col min="2" max="2" width="74.42578125" style="2" customWidth="1"/>
    <col min="3" max="3" width="26" style="3" customWidth="1"/>
    <col min="4" max="4" width="19.7109375" style="2" customWidth="1"/>
    <col min="5" max="5" width="21.85546875" style="2" customWidth="1"/>
    <col min="6" max="6" width="22.42578125" style="2" customWidth="1"/>
    <col min="7" max="7" width="159.5703125" style="2" customWidth="1"/>
    <col min="8" max="8" width="159.5703125" customWidth="1"/>
  </cols>
  <sheetData>
    <row r="1" spans="1:7" x14ac:dyDescent="0.3">
      <c r="B1" s="4" t="s">
        <v>0</v>
      </c>
    </row>
    <row r="2" spans="1:7" ht="107.25" customHeight="1" x14ac:dyDescent="0.25">
      <c r="A2" s="129" t="s">
        <v>1</v>
      </c>
      <c r="B2" s="129"/>
      <c r="C2" s="129"/>
      <c r="D2" s="129"/>
      <c r="E2" s="129"/>
      <c r="F2" s="129"/>
      <c r="G2" s="129"/>
    </row>
    <row r="3" spans="1:7" ht="101.25" customHeight="1" x14ac:dyDescent="0.25">
      <c r="A3" s="5" t="s">
        <v>2</v>
      </c>
      <c r="B3" s="6" t="s">
        <v>3</v>
      </c>
      <c r="C3" s="88"/>
      <c r="D3" s="130" t="s">
        <v>4</v>
      </c>
      <c r="E3" s="130"/>
      <c r="F3" s="130"/>
      <c r="G3" s="131" t="s">
        <v>5</v>
      </c>
    </row>
    <row r="4" spans="1:7" ht="147" customHeight="1" x14ac:dyDescent="0.25">
      <c r="A4" s="5"/>
      <c r="B4" s="7" t="s">
        <v>6</v>
      </c>
      <c r="C4" s="8" t="s">
        <v>7</v>
      </c>
      <c r="D4" s="9" t="s">
        <v>8</v>
      </c>
      <c r="E4" s="8" t="s">
        <v>9</v>
      </c>
      <c r="F4" s="10" t="s">
        <v>79</v>
      </c>
      <c r="G4" s="131"/>
    </row>
    <row r="5" spans="1:7" s="14" customFormat="1" ht="24.75" customHeight="1" x14ac:dyDescent="0.25">
      <c r="A5" s="132"/>
      <c r="B5" s="133" t="s">
        <v>10</v>
      </c>
      <c r="C5" s="11" t="s">
        <v>11</v>
      </c>
      <c r="D5" s="12">
        <f>D6+D7+D8</f>
        <v>398.11942177999998</v>
      </c>
      <c r="E5" s="12">
        <f>E6+E7+E8</f>
        <v>377.22954943000002</v>
      </c>
      <c r="F5" s="13">
        <f>F6+F7+F8</f>
        <v>77.624922830000017</v>
      </c>
      <c r="G5" s="134"/>
    </row>
    <row r="6" spans="1:7" s="14" customFormat="1" ht="24.75" customHeight="1" x14ac:dyDescent="0.25">
      <c r="A6" s="132"/>
      <c r="B6" s="133"/>
      <c r="C6" s="15" t="s">
        <v>12</v>
      </c>
      <c r="D6" s="16">
        <f>D11+D95</f>
        <v>33.847150689999999</v>
      </c>
      <c r="E6" s="16">
        <f>E11+E95</f>
        <v>32.872831079999997</v>
      </c>
      <c r="F6" s="16">
        <f>F11+F95</f>
        <v>0</v>
      </c>
      <c r="G6" s="134"/>
    </row>
    <row r="7" spans="1:7" s="14" customFormat="1" ht="24.75" customHeight="1" x14ac:dyDescent="0.25">
      <c r="A7" s="132"/>
      <c r="B7" s="133"/>
      <c r="C7" s="15" t="s">
        <v>13</v>
      </c>
      <c r="D7" s="16">
        <f>D12+D96</f>
        <v>267.37072216000001</v>
      </c>
      <c r="E7" s="16">
        <f>E12+E96</f>
        <v>252.78676658000001</v>
      </c>
      <c r="F7" s="17">
        <f>F12+F96</f>
        <v>73.982044800000011</v>
      </c>
      <c r="G7" s="134"/>
    </row>
    <row r="8" spans="1:7" s="14" customFormat="1" ht="24.75" customHeight="1" x14ac:dyDescent="0.25">
      <c r="A8" s="132"/>
      <c r="B8" s="133"/>
      <c r="C8" s="18" t="s">
        <v>14</v>
      </c>
      <c r="D8" s="19">
        <f>D13+D97</f>
        <v>96.901548930000004</v>
      </c>
      <c r="E8" s="19">
        <f>E13+E97</f>
        <v>91.569951770000003</v>
      </c>
      <c r="F8" s="20">
        <f>F13+F97</f>
        <v>3.6428780299999999</v>
      </c>
      <c r="G8" s="134"/>
    </row>
    <row r="9" spans="1:7" s="14" customFormat="1" ht="11.25" customHeight="1" x14ac:dyDescent="0.25">
      <c r="A9" s="21"/>
      <c r="B9" s="22"/>
      <c r="C9" s="23"/>
      <c r="D9" s="24"/>
      <c r="E9" s="24"/>
      <c r="F9" s="24"/>
      <c r="G9" s="24"/>
    </row>
    <row r="10" spans="1:7" s="14" customFormat="1" ht="24.75" customHeight="1" x14ac:dyDescent="0.25">
      <c r="A10" s="101"/>
      <c r="B10" s="102" t="s">
        <v>15</v>
      </c>
      <c r="C10" s="25" t="s">
        <v>11</v>
      </c>
      <c r="D10" s="26">
        <f>SUM(D11:D13)</f>
        <v>55.062979920000004</v>
      </c>
      <c r="E10" s="26">
        <f>SUM(E11:E13)</f>
        <v>45.133061609999999</v>
      </c>
      <c r="F10" s="27">
        <f>SUM(F11:F13)</f>
        <v>8.1683929000000006</v>
      </c>
      <c r="G10" s="128"/>
    </row>
    <row r="11" spans="1:7" s="14" customFormat="1" ht="24.75" customHeight="1" x14ac:dyDescent="0.25">
      <c r="A11" s="101"/>
      <c r="B11" s="102"/>
      <c r="C11" s="28" t="s">
        <v>12</v>
      </c>
      <c r="D11" s="29">
        <f>D49+D61+D78+D89</f>
        <v>33.847150689999999</v>
      </c>
      <c r="E11" s="29">
        <f t="shared" ref="E11:F11" si="0">E49+E61+E78+E89</f>
        <v>32.872831079999997</v>
      </c>
      <c r="F11" s="29">
        <f t="shared" si="0"/>
        <v>0</v>
      </c>
      <c r="G11" s="128"/>
    </row>
    <row r="12" spans="1:7" s="14" customFormat="1" ht="24.75" customHeight="1" x14ac:dyDescent="0.25">
      <c r="A12" s="101"/>
      <c r="B12" s="102"/>
      <c r="C12" s="28" t="s">
        <v>13</v>
      </c>
      <c r="D12" s="29">
        <f>D50+D62+D79+D90</f>
        <v>18.61995216</v>
      </c>
      <c r="E12" s="29">
        <f t="shared" ref="E12:F12" si="1">E50+E62+E79+E90</f>
        <v>9.9637824399999992</v>
      </c>
      <c r="F12" s="29">
        <f t="shared" si="1"/>
        <v>6.6092102700000002</v>
      </c>
      <c r="G12" s="128"/>
    </row>
    <row r="13" spans="1:7" s="14" customFormat="1" ht="24.75" customHeight="1" x14ac:dyDescent="0.25">
      <c r="A13" s="101"/>
      <c r="B13" s="102"/>
      <c r="C13" s="31" t="s">
        <v>14</v>
      </c>
      <c r="D13" s="29">
        <f>D51+D63+D80+D91</f>
        <v>2.5958770699999993</v>
      </c>
      <c r="E13" s="29">
        <f t="shared" ref="E13:F13" si="2">E51+E63+E80+E91</f>
        <v>2.2964480899999993</v>
      </c>
      <c r="F13" s="29">
        <f t="shared" si="2"/>
        <v>1.55918263</v>
      </c>
      <c r="G13" s="128"/>
    </row>
    <row r="14" spans="1:7" s="14" customFormat="1" ht="11.25" customHeight="1" x14ac:dyDescent="0.25">
      <c r="A14" s="32"/>
      <c r="B14" s="23"/>
      <c r="C14" s="23"/>
      <c r="D14" s="33"/>
      <c r="E14" s="33"/>
      <c r="F14" s="33"/>
      <c r="G14" s="33"/>
    </row>
    <row r="15" spans="1:7" ht="39.75" customHeight="1" x14ac:dyDescent="0.25">
      <c r="A15" s="34"/>
      <c r="B15" s="35"/>
      <c r="C15" s="35"/>
      <c r="D15" s="36" t="s">
        <v>16</v>
      </c>
      <c r="E15" s="37" t="s">
        <v>17</v>
      </c>
      <c r="F15" s="38"/>
      <c r="G15" s="35"/>
    </row>
    <row r="16" spans="1:7" ht="21" customHeight="1" x14ac:dyDescent="0.25">
      <c r="A16" s="114" t="s">
        <v>18</v>
      </c>
      <c r="B16" s="114"/>
      <c r="C16" s="114"/>
      <c r="D16" s="114"/>
      <c r="E16" s="114"/>
      <c r="F16" s="114"/>
      <c r="G16" s="114"/>
    </row>
    <row r="17" spans="1:10" ht="29.25" customHeight="1" x14ac:dyDescent="0.25">
      <c r="A17" s="39"/>
      <c r="B17" s="40" t="s">
        <v>19</v>
      </c>
      <c r="C17" s="115"/>
      <c r="D17" s="115"/>
      <c r="E17" s="115"/>
      <c r="F17" s="115"/>
      <c r="G17" s="115"/>
      <c r="J17" s="41"/>
    </row>
    <row r="18" spans="1:10" ht="33.75" customHeight="1" x14ac:dyDescent="0.25">
      <c r="A18" s="127"/>
      <c r="B18" s="113" t="s">
        <v>22</v>
      </c>
      <c r="C18" s="43" t="s">
        <v>21</v>
      </c>
      <c r="D18" s="45">
        <f>SUM(D19:D21)</f>
        <v>0.65</v>
      </c>
      <c r="E18" s="84">
        <f>SUM(E19:E21)</f>
        <v>0.65</v>
      </c>
      <c r="F18" s="45">
        <f>SUM(F19:F21)</f>
        <v>0.45</v>
      </c>
      <c r="G18" s="126" t="s">
        <v>23</v>
      </c>
    </row>
    <row r="19" spans="1:10" ht="51" customHeight="1" x14ac:dyDescent="0.25">
      <c r="A19" s="127"/>
      <c r="B19" s="113"/>
      <c r="C19" s="46" t="s">
        <v>12</v>
      </c>
      <c r="D19" s="47">
        <v>0</v>
      </c>
      <c r="E19" s="47">
        <v>0</v>
      </c>
      <c r="F19" s="47">
        <v>0</v>
      </c>
      <c r="G19" s="126"/>
    </row>
    <row r="20" spans="1:10" ht="36" customHeight="1" x14ac:dyDescent="0.25">
      <c r="A20" s="127"/>
      <c r="B20" s="113"/>
      <c r="C20" s="46" t="s">
        <v>13</v>
      </c>
      <c r="D20" s="47">
        <v>0.63049999000000001</v>
      </c>
      <c r="E20" s="47">
        <v>0.63</v>
      </c>
      <c r="F20" s="47">
        <v>0.4365</v>
      </c>
      <c r="G20" s="126"/>
    </row>
    <row r="21" spans="1:10" ht="36" customHeight="1" x14ac:dyDescent="0.25">
      <c r="A21" s="127"/>
      <c r="B21" s="113"/>
      <c r="C21" s="48" t="s">
        <v>14</v>
      </c>
      <c r="D21" s="47">
        <v>1.9500010000000002E-2</v>
      </c>
      <c r="E21" s="85">
        <v>0.02</v>
      </c>
      <c r="F21" s="85">
        <v>1.35E-2</v>
      </c>
      <c r="G21" s="126"/>
    </row>
    <row r="22" spans="1:10" ht="36" customHeight="1" x14ac:dyDescent="0.25">
      <c r="A22" s="125"/>
      <c r="B22" s="91" t="s">
        <v>24</v>
      </c>
      <c r="C22" s="43" t="s">
        <v>21</v>
      </c>
      <c r="D22" s="45">
        <f>SUM(D23:D25)</f>
        <v>0.34126846999999999</v>
      </c>
      <c r="E22" s="45">
        <f>SUM(E23:E25)</f>
        <v>0.34100000000000003</v>
      </c>
      <c r="F22" s="45">
        <f>SUM(F23:F25)</f>
        <v>0.34100000000000003</v>
      </c>
      <c r="G22" s="126" t="s">
        <v>76</v>
      </c>
    </row>
    <row r="23" spans="1:10" ht="36" customHeight="1" x14ac:dyDescent="0.25">
      <c r="A23" s="125"/>
      <c r="B23" s="91"/>
      <c r="C23" s="46" t="s">
        <v>12</v>
      </c>
      <c r="D23" s="47">
        <v>0</v>
      </c>
      <c r="E23" s="47">
        <v>0</v>
      </c>
      <c r="F23" s="47">
        <v>0</v>
      </c>
      <c r="G23" s="126"/>
    </row>
    <row r="24" spans="1:10" ht="36" customHeight="1" x14ac:dyDescent="0.25">
      <c r="A24" s="125"/>
      <c r="B24" s="91"/>
      <c r="C24" s="46" t="s">
        <v>13</v>
      </c>
      <c r="D24" s="47">
        <v>0</v>
      </c>
      <c r="E24" s="47">
        <v>0</v>
      </c>
      <c r="F24" s="47">
        <v>0</v>
      </c>
      <c r="G24" s="126"/>
    </row>
    <row r="25" spans="1:10" ht="37.5" customHeight="1" x14ac:dyDescent="0.25">
      <c r="A25" s="125"/>
      <c r="B25" s="91"/>
      <c r="C25" s="48" t="s">
        <v>14</v>
      </c>
      <c r="D25" s="47">
        <v>0.34126846999999999</v>
      </c>
      <c r="E25" s="47">
        <v>0.34100000000000003</v>
      </c>
      <c r="F25" s="47">
        <v>0.34100000000000003</v>
      </c>
      <c r="G25" s="126"/>
    </row>
    <row r="26" spans="1:10" ht="41.25" customHeight="1" x14ac:dyDescent="0.25">
      <c r="A26" s="107"/>
      <c r="B26" s="91" t="s">
        <v>25</v>
      </c>
      <c r="C26" s="43" t="s">
        <v>21</v>
      </c>
      <c r="D26" s="45">
        <f>SUM(D27:D29)</f>
        <v>0.45274542000000001</v>
      </c>
      <c r="E26" s="45">
        <f>SUM(E27:E29)</f>
        <v>8.6707359999999997E-2</v>
      </c>
      <c r="F26" s="45">
        <f>SUM(F27:F29)</f>
        <v>0.13900000000000001</v>
      </c>
      <c r="G26" s="96" t="s">
        <v>82</v>
      </c>
    </row>
    <row r="27" spans="1:10" ht="41.25" customHeight="1" x14ac:dyDescent="0.25">
      <c r="A27" s="107"/>
      <c r="B27" s="91"/>
      <c r="C27" s="46" t="s">
        <v>12</v>
      </c>
      <c r="D27" s="47">
        <v>0</v>
      </c>
      <c r="E27" s="47">
        <v>0</v>
      </c>
      <c r="F27" s="47">
        <v>0</v>
      </c>
      <c r="G27" s="96"/>
    </row>
    <row r="28" spans="1:10" ht="37.5" customHeight="1" x14ac:dyDescent="0.25">
      <c r="A28" s="107"/>
      <c r="B28" s="91"/>
      <c r="C28" s="46" t="s">
        <v>13</v>
      </c>
      <c r="D28" s="47">
        <v>0.43916305999999999</v>
      </c>
      <c r="E28" s="47">
        <v>7.3124999999999996E-2</v>
      </c>
      <c r="F28" s="47">
        <v>0.125</v>
      </c>
      <c r="G28" s="96"/>
    </row>
    <row r="29" spans="1:10" ht="41.25" customHeight="1" x14ac:dyDescent="0.25">
      <c r="A29" s="107"/>
      <c r="B29" s="91"/>
      <c r="C29" s="46" t="s">
        <v>14</v>
      </c>
      <c r="D29" s="47">
        <v>1.358236E-2</v>
      </c>
      <c r="E29" s="47">
        <v>1.358236E-2</v>
      </c>
      <c r="F29" s="47">
        <v>1.4E-2</v>
      </c>
      <c r="G29" s="96"/>
    </row>
    <row r="30" spans="1:10" ht="39.75" customHeight="1" x14ac:dyDescent="0.25">
      <c r="A30" s="127"/>
      <c r="B30" s="91" t="s">
        <v>26</v>
      </c>
      <c r="C30" s="43" t="s">
        <v>21</v>
      </c>
      <c r="D30" s="86">
        <f>D31+D32+D33</f>
        <v>2.9154556700000001</v>
      </c>
      <c r="E30" s="86">
        <f>E31+E32+E33</f>
        <v>2.87065372</v>
      </c>
      <c r="F30" s="45">
        <f>SUM(F31:F33)</f>
        <v>0</v>
      </c>
      <c r="G30" s="92" t="s">
        <v>90</v>
      </c>
    </row>
    <row r="31" spans="1:10" ht="36" customHeight="1" x14ac:dyDescent="0.25">
      <c r="A31" s="127"/>
      <c r="B31" s="91"/>
      <c r="C31" s="46" t="s">
        <v>12</v>
      </c>
      <c r="D31" s="47">
        <v>0</v>
      </c>
      <c r="E31" s="47">
        <v>0</v>
      </c>
      <c r="F31" s="47">
        <v>0</v>
      </c>
      <c r="G31" s="92"/>
    </row>
    <row r="32" spans="1:10" ht="36" customHeight="1" x14ac:dyDescent="0.25">
      <c r="A32" s="127"/>
      <c r="B32" s="91"/>
      <c r="C32" s="46" t="s">
        <v>13</v>
      </c>
      <c r="D32" s="49">
        <v>2.8279920000000001</v>
      </c>
      <c r="E32" s="87">
        <v>2.7845341100000001</v>
      </c>
      <c r="F32" s="47">
        <v>0</v>
      </c>
      <c r="G32" s="92"/>
    </row>
    <row r="33" spans="1:10" ht="120" customHeight="1" x14ac:dyDescent="0.3">
      <c r="A33" s="127"/>
      <c r="B33" s="91"/>
      <c r="C33" s="50" t="s">
        <v>14</v>
      </c>
      <c r="D33" s="51">
        <v>8.7463669999999993E-2</v>
      </c>
      <c r="E33" s="87">
        <v>8.6119609999999999E-2</v>
      </c>
      <c r="F33" s="47">
        <v>0</v>
      </c>
      <c r="G33" s="92"/>
    </row>
    <row r="34" spans="1:10" s="14" customFormat="1" ht="21.75" customHeight="1" x14ac:dyDescent="0.25">
      <c r="A34" s="119"/>
      <c r="B34" s="91" t="s">
        <v>27</v>
      </c>
      <c r="C34" s="43" t="s">
        <v>21</v>
      </c>
      <c r="D34" s="52">
        <f>SUM(D35:D37)</f>
        <v>9.8727543300000011</v>
      </c>
      <c r="E34" s="52">
        <f>SUM(E35:E37)</f>
        <v>3.8511826300000003</v>
      </c>
      <c r="F34" s="52">
        <f>SUM(F35:F37)</f>
        <v>4.2631826300000002</v>
      </c>
      <c r="G34" s="120" t="s">
        <v>83</v>
      </c>
    </row>
    <row r="35" spans="1:10" ht="21.75" customHeight="1" x14ac:dyDescent="0.25">
      <c r="A35" s="119"/>
      <c r="B35" s="91"/>
      <c r="C35" s="46" t="s">
        <v>12</v>
      </c>
      <c r="D35" s="47">
        <v>0</v>
      </c>
      <c r="E35" s="47">
        <v>0</v>
      </c>
      <c r="F35" s="47">
        <v>0</v>
      </c>
      <c r="G35" s="120"/>
      <c r="I35" s="44"/>
    </row>
    <row r="36" spans="1:10" ht="21.75" customHeight="1" x14ac:dyDescent="0.25">
      <c r="A36" s="119"/>
      <c r="B36" s="91"/>
      <c r="C36" s="46" t="s">
        <v>13</v>
      </c>
      <c r="D36" s="47">
        <v>9.5765717000000006</v>
      </c>
      <c r="E36" s="47">
        <v>3.5550000000000002</v>
      </c>
      <c r="F36" s="47">
        <v>3.9670000000000001</v>
      </c>
      <c r="G36" s="120"/>
    </row>
    <row r="37" spans="1:10" ht="67.5" customHeight="1" x14ac:dyDescent="0.25">
      <c r="A37" s="119"/>
      <c r="B37" s="91"/>
      <c r="C37" s="46" t="s">
        <v>14</v>
      </c>
      <c r="D37" s="47">
        <v>0.29618263</v>
      </c>
      <c r="E37" s="47">
        <v>0.29618263</v>
      </c>
      <c r="F37" s="47">
        <v>0.29618263</v>
      </c>
      <c r="G37" s="120"/>
    </row>
    <row r="38" spans="1:10" s="14" customFormat="1" ht="21.75" customHeight="1" x14ac:dyDescent="0.25">
      <c r="A38" s="107"/>
      <c r="B38" s="91" t="s">
        <v>28</v>
      </c>
      <c r="C38" s="43" t="s">
        <v>21</v>
      </c>
      <c r="D38" s="52">
        <f>SUM(D39:D41)</f>
        <v>1.038</v>
      </c>
      <c r="E38" s="52">
        <f>SUM(E39:E41)</f>
        <v>0.81200000000000006</v>
      </c>
      <c r="F38" s="52">
        <f>SUM(F39:F41)</f>
        <v>0.86699999999999999</v>
      </c>
      <c r="G38" s="121" t="s">
        <v>84</v>
      </c>
    </row>
    <row r="39" spans="1:10" ht="21.75" customHeight="1" x14ac:dyDescent="0.25">
      <c r="A39" s="107"/>
      <c r="B39" s="91"/>
      <c r="C39" s="46" t="s">
        <v>12</v>
      </c>
      <c r="D39" s="47">
        <v>0</v>
      </c>
      <c r="E39" s="47">
        <v>0</v>
      </c>
      <c r="F39" s="47">
        <v>0</v>
      </c>
      <c r="G39" s="122"/>
      <c r="I39" s="44"/>
    </row>
    <row r="40" spans="1:10" ht="21.75" customHeight="1" x14ac:dyDescent="0.25">
      <c r="A40" s="107"/>
      <c r="B40" s="91"/>
      <c r="C40" s="46" t="s">
        <v>13</v>
      </c>
      <c r="D40" s="47">
        <v>0</v>
      </c>
      <c r="E40" s="47">
        <v>0</v>
      </c>
      <c r="F40" s="47">
        <v>0</v>
      </c>
      <c r="G40" s="122"/>
    </row>
    <row r="41" spans="1:10" ht="32.25" customHeight="1" x14ac:dyDescent="0.25">
      <c r="A41" s="107"/>
      <c r="B41" s="91"/>
      <c r="C41" s="46" t="s">
        <v>14</v>
      </c>
      <c r="D41" s="47">
        <v>1.038</v>
      </c>
      <c r="E41" s="47">
        <v>0.81200000000000006</v>
      </c>
      <c r="F41" s="47">
        <v>0.86699999999999999</v>
      </c>
      <c r="G41" s="123"/>
    </row>
    <row r="42" spans="1:10" ht="21" customHeight="1" x14ac:dyDescent="0.25">
      <c r="A42" s="124" t="s">
        <v>29</v>
      </c>
      <c r="B42" s="124"/>
      <c r="C42" s="124"/>
      <c r="D42" s="124"/>
      <c r="E42" s="124"/>
      <c r="F42" s="124"/>
      <c r="G42" s="124"/>
    </row>
    <row r="43" spans="1:10" ht="26.25" customHeight="1" x14ac:dyDescent="0.25">
      <c r="A43" s="39"/>
      <c r="B43" s="40" t="s">
        <v>19</v>
      </c>
      <c r="C43" s="106"/>
      <c r="D43" s="106"/>
      <c r="E43" s="106"/>
      <c r="F43" s="106"/>
      <c r="G43" s="106"/>
      <c r="J43" s="41"/>
    </row>
    <row r="44" spans="1:10" s="14" customFormat="1" ht="21.75" customHeight="1" x14ac:dyDescent="0.25">
      <c r="A44" s="107" t="s">
        <v>30</v>
      </c>
      <c r="B44" s="91" t="s">
        <v>31</v>
      </c>
      <c r="C44" s="43" t="s">
        <v>21</v>
      </c>
      <c r="D44" s="53">
        <f>SUM(D45:D47)</f>
        <v>2.5000000000000001E-2</v>
      </c>
      <c r="E44" s="53">
        <f>SUM(E45:E47)</f>
        <v>2.5000000000000001E-2</v>
      </c>
      <c r="F44" s="53">
        <f>SUM(F45:F47)</f>
        <v>2.5000000000000001E-2</v>
      </c>
      <c r="G44" s="118" t="s">
        <v>32</v>
      </c>
    </row>
    <row r="45" spans="1:10" ht="21.75" customHeight="1" x14ac:dyDescent="0.25">
      <c r="A45" s="107"/>
      <c r="B45" s="91"/>
      <c r="C45" s="46" t="s">
        <v>12</v>
      </c>
      <c r="D45" s="54">
        <v>0</v>
      </c>
      <c r="E45" s="54">
        <v>0</v>
      </c>
      <c r="F45" s="54">
        <v>0</v>
      </c>
      <c r="G45" s="118"/>
    </row>
    <row r="46" spans="1:10" ht="21.75" customHeight="1" x14ac:dyDescent="0.25">
      <c r="A46" s="107"/>
      <c r="B46" s="91"/>
      <c r="C46" s="46" t="s">
        <v>13</v>
      </c>
      <c r="D46" s="54">
        <v>0</v>
      </c>
      <c r="E46" s="54">
        <v>0</v>
      </c>
      <c r="F46" s="54">
        <v>0</v>
      </c>
      <c r="G46" s="118"/>
    </row>
    <row r="47" spans="1:10" ht="21.75" customHeight="1" x14ac:dyDescent="0.25">
      <c r="A47" s="107"/>
      <c r="B47" s="91"/>
      <c r="C47" s="46" t="s">
        <v>14</v>
      </c>
      <c r="D47" s="54">
        <v>2.5000000000000001E-2</v>
      </c>
      <c r="E47" s="54">
        <v>2.5000000000000001E-2</v>
      </c>
      <c r="F47" s="54">
        <v>2.5000000000000001E-2</v>
      </c>
      <c r="G47" s="118"/>
    </row>
    <row r="48" spans="1:10" s="14" customFormat="1" ht="40.5" x14ac:dyDescent="0.25">
      <c r="A48" s="111" t="str">
        <f>D15</f>
        <v>I</v>
      </c>
      <c r="B48" s="55" t="s">
        <v>33</v>
      </c>
      <c r="C48" s="56" t="s">
        <v>11</v>
      </c>
      <c r="D48" s="57">
        <f>D49+D50+D51</f>
        <v>15.295223890000001</v>
      </c>
      <c r="E48" s="57">
        <f>E49+E50+E51</f>
        <v>8.6365437099999998</v>
      </c>
      <c r="F48" s="58">
        <f>F49+F50+F51</f>
        <v>6.0851826300000003</v>
      </c>
      <c r="G48" s="109"/>
    </row>
    <row r="49" spans="1:7" s="61" customFormat="1" ht="21" customHeight="1" x14ac:dyDescent="0.25">
      <c r="A49" s="111"/>
      <c r="B49" s="110" t="str">
        <f>E15</f>
        <v>ДЕМОГРАФИЯ</v>
      </c>
      <c r="C49" s="59" t="s">
        <v>12</v>
      </c>
      <c r="D49" s="60">
        <f t="shared" ref="D49:F51" si="3">D39+D35+D31+D27+D23+D19+D45</f>
        <v>0</v>
      </c>
      <c r="E49" s="60">
        <f t="shared" si="3"/>
        <v>0</v>
      </c>
      <c r="F49" s="60">
        <f t="shared" si="3"/>
        <v>0</v>
      </c>
      <c r="G49" s="109"/>
    </row>
    <row r="50" spans="1:7" s="61" customFormat="1" ht="28.5" customHeight="1" x14ac:dyDescent="0.25">
      <c r="A50" s="111"/>
      <c r="B50" s="110"/>
      <c r="C50" s="59" t="s">
        <v>13</v>
      </c>
      <c r="D50" s="60">
        <f t="shared" si="3"/>
        <v>13.474226750000001</v>
      </c>
      <c r="E50" s="60">
        <f t="shared" si="3"/>
        <v>7.0426591100000007</v>
      </c>
      <c r="F50" s="60">
        <f t="shared" si="3"/>
        <v>4.5285000000000002</v>
      </c>
      <c r="G50" s="109"/>
    </row>
    <row r="51" spans="1:7" s="14" customFormat="1" ht="21" customHeight="1" x14ac:dyDescent="0.25">
      <c r="A51" s="111"/>
      <c r="B51" s="110"/>
      <c r="C51" s="62" t="s">
        <v>14</v>
      </c>
      <c r="D51" s="60">
        <f t="shared" si="3"/>
        <v>1.8209971399999998</v>
      </c>
      <c r="E51" s="60">
        <f t="shared" si="3"/>
        <v>1.5938845999999998</v>
      </c>
      <c r="F51" s="60">
        <f t="shared" si="3"/>
        <v>1.5566826300000001</v>
      </c>
      <c r="G51" s="109"/>
    </row>
    <row r="52" spans="1:7" s="14" customFormat="1" ht="39.75" customHeight="1" x14ac:dyDescent="0.25">
      <c r="A52" s="34"/>
      <c r="B52" s="35"/>
      <c r="C52" s="35"/>
      <c r="D52" s="36" t="s">
        <v>34</v>
      </c>
      <c r="E52" s="37" t="s">
        <v>35</v>
      </c>
      <c r="F52" s="38"/>
      <c r="G52" s="35"/>
    </row>
    <row r="53" spans="1:7" s="14" customFormat="1" ht="21" customHeight="1" x14ac:dyDescent="0.25">
      <c r="A53" s="114" t="s">
        <v>36</v>
      </c>
      <c r="B53" s="114"/>
      <c r="C53" s="114"/>
      <c r="D53" s="114"/>
      <c r="E53" s="114"/>
      <c r="F53" s="114"/>
      <c r="G53" s="114"/>
    </row>
    <row r="54" spans="1:7" s="14" customFormat="1" ht="21" customHeight="1" x14ac:dyDescent="0.25">
      <c r="A54" s="114" t="s">
        <v>38</v>
      </c>
      <c r="B54" s="114"/>
      <c r="C54" s="114"/>
      <c r="D54" s="114"/>
      <c r="E54" s="114"/>
      <c r="F54" s="114"/>
      <c r="G54" s="114"/>
    </row>
    <row r="55" spans="1:7" s="14" customFormat="1" ht="19.5" x14ac:dyDescent="0.25">
      <c r="A55" s="39"/>
      <c r="B55" s="40" t="s">
        <v>19</v>
      </c>
      <c r="C55" s="115"/>
      <c r="D55" s="115"/>
      <c r="E55" s="115"/>
      <c r="F55" s="115"/>
      <c r="G55" s="115"/>
    </row>
    <row r="56" spans="1:7" s="14" customFormat="1" ht="22.5" customHeight="1" x14ac:dyDescent="0.25">
      <c r="A56" s="107" t="s">
        <v>39</v>
      </c>
      <c r="B56" s="91" t="s">
        <v>40</v>
      </c>
      <c r="C56" s="43" t="s">
        <v>21</v>
      </c>
      <c r="D56" s="42">
        <f>SUM(D57:D59)</f>
        <v>4.1349999999999998</v>
      </c>
      <c r="E56" s="42">
        <f>SUM(E57:E59)</f>
        <v>2.08071027</v>
      </c>
      <c r="F56" s="42">
        <f>SUM(F57:F59)</f>
        <v>2.08071027</v>
      </c>
      <c r="G56" s="92" t="s">
        <v>85</v>
      </c>
    </row>
    <row r="57" spans="1:7" s="14" customFormat="1" ht="19.5" x14ac:dyDescent="0.25">
      <c r="A57" s="107"/>
      <c r="B57" s="91"/>
      <c r="C57" s="46" t="s">
        <v>12</v>
      </c>
      <c r="D57" s="64">
        <v>0</v>
      </c>
      <c r="E57" s="64">
        <v>0</v>
      </c>
      <c r="F57" s="64">
        <v>0</v>
      </c>
      <c r="G57" s="92"/>
    </row>
    <row r="58" spans="1:7" s="14" customFormat="1" ht="19.5" x14ac:dyDescent="0.25">
      <c r="A58" s="107"/>
      <c r="B58" s="91"/>
      <c r="C58" s="46" t="s">
        <v>13</v>
      </c>
      <c r="D58" s="64">
        <v>4.1349999999999998</v>
      </c>
      <c r="E58" s="64">
        <v>2.08071027</v>
      </c>
      <c r="F58" s="64">
        <v>2.08071027</v>
      </c>
      <c r="G58" s="92"/>
    </row>
    <row r="59" spans="1:7" s="14" customFormat="1" ht="19.5" x14ac:dyDescent="0.25">
      <c r="A59" s="107"/>
      <c r="B59" s="91"/>
      <c r="C59" s="46" t="s">
        <v>14</v>
      </c>
      <c r="D59" s="64">
        <v>0</v>
      </c>
      <c r="E59" s="64">
        <v>0</v>
      </c>
      <c r="F59" s="64">
        <v>0</v>
      </c>
      <c r="G59" s="92"/>
    </row>
    <row r="60" spans="1:7" s="14" customFormat="1" ht="40.5" x14ac:dyDescent="0.25">
      <c r="A60" s="108" t="str">
        <f>D52</f>
        <v>III</v>
      </c>
      <c r="B60" s="55" t="s">
        <v>33</v>
      </c>
      <c r="C60" s="56" t="s">
        <v>11</v>
      </c>
      <c r="D60" s="57">
        <f>D61+D62+D63</f>
        <v>4.1349999999999998</v>
      </c>
      <c r="E60" s="57">
        <f>E61+E62+E63</f>
        <v>2.08071027</v>
      </c>
      <c r="F60" s="57">
        <f>F61+F62+F63</f>
        <v>2.08071027</v>
      </c>
      <c r="G60" s="109"/>
    </row>
    <row r="61" spans="1:7" s="14" customFormat="1" x14ac:dyDescent="0.25">
      <c r="A61" s="108"/>
      <c r="B61" s="110" t="str">
        <f>E52</f>
        <v>ОБРАЗОВАНИЕ</v>
      </c>
      <c r="C61" s="59" t="s">
        <v>12</v>
      </c>
      <c r="D61" s="65">
        <f t="shared" ref="D61:F63" si="4">D57</f>
        <v>0</v>
      </c>
      <c r="E61" s="65">
        <f t="shared" si="4"/>
        <v>0</v>
      </c>
      <c r="F61" s="65">
        <f t="shared" si="4"/>
        <v>0</v>
      </c>
      <c r="G61" s="109"/>
    </row>
    <row r="62" spans="1:7" s="14" customFormat="1" x14ac:dyDescent="0.25">
      <c r="A62" s="108"/>
      <c r="B62" s="110"/>
      <c r="C62" s="59" t="s">
        <v>13</v>
      </c>
      <c r="D62" s="65">
        <f t="shared" si="4"/>
        <v>4.1349999999999998</v>
      </c>
      <c r="E62" s="65">
        <f t="shared" si="4"/>
        <v>2.08071027</v>
      </c>
      <c r="F62" s="65">
        <f t="shared" si="4"/>
        <v>2.08071027</v>
      </c>
      <c r="G62" s="109"/>
    </row>
    <row r="63" spans="1:7" s="14" customFormat="1" x14ac:dyDescent="0.25">
      <c r="A63" s="108"/>
      <c r="B63" s="110"/>
      <c r="C63" s="62" t="s">
        <v>14</v>
      </c>
      <c r="D63" s="65">
        <f t="shared" si="4"/>
        <v>0</v>
      </c>
      <c r="E63" s="65">
        <f t="shared" si="4"/>
        <v>0</v>
      </c>
      <c r="F63" s="65">
        <f t="shared" si="4"/>
        <v>0</v>
      </c>
      <c r="G63" s="109"/>
    </row>
    <row r="64" spans="1:7" s="14" customFormat="1" ht="57.75" customHeight="1" x14ac:dyDescent="0.25">
      <c r="A64" s="34"/>
      <c r="B64" s="35"/>
      <c r="C64" s="35"/>
      <c r="D64" s="36" t="s">
        <v>41</v>
      </c>
      <c r="E64" s="37" t="s">
        <v>42</v>
      </c>
      <c r="F64" s="38"/>
      <c r="G64" s="35"/>
    </row>
    <row r="65" spans="1:7" s="14" customFormat="1" ht="21" customHeight="1" x14ac:dyDescent="0.25">
      <c r="A65" s="114" t="s">
        <v>43</v>
      </c>
      <c r="B65" s="114"/>
      <c r="C65" s="114"/>
      <c r="D65" s="114"/>
      <c r="E65" s="114"/>
      <c r="F65" s="114"/>
      <c r="G65" s="114"/>
    </row>
    <row r="66" spans="1:7" s="14" customFormat="1" ht="19.5" x14ac:dyDescent="0.25">
      <c r="A66" s="39"/>
      <c r="B66" s="40" t="s">
        <v>19</v>
      </c>
      <c r="C66" s="115"/>
      <c r="D66" s="115"/>
      <c r="E66" s="115"/>
      <c r="F66" s="115"/>
      <c r="G66" s="115"/>
    </row>
    <row r="67" spans="1:7" s="14" customFormat="1" ht="22.5" customHeight="1" x14ac:dyDescent="0.25">
      <c r="A67" s="116" t="s">
        <v>20</v>
      </c>
      <c r="B67" s="91" t="s">
        <v>44</v>
      </c>
      <c r="C67" s="43" t="s">
        <v>21</v>
      </c>
      <c r="D67" s="42">
        <f>SUM(D68:D70)</f>
        <v>32.586125629999998</v>
      </c>
      <c r="E67" s="42">
        <f>SUM(E68:E70)</f>
        <v>32.586125629999998</v>
      </c>
      <c r="F67" s="42">
        <f>SUM(F68:F70)</f>
        <v>0</v>
      </c>
      <c r="G67" s="117" t="s">
        <v>91</v>
      </c>
    </row>
    <row r="68" spans="1:7" s="14" customFormat="1" ht="19.5" x14ac:dyDescent="0.25">
      <c r="A68" s="116"/>
      <c r="B68" s="91"/>
      <c r="C68" s="63" t="s">
        <v>12</v>
      </c>
      <c r="D68" s="64">
        <v>31.7747311</v>
      </c>
      <c r="E68" s="64">
        <v>31.7747311</v>
      </c>
      <c r="F68" s="64">
        <v>0</v>
      </c>
      <c r="G68" s="117"/>
    </row>
    <row r="69" spans="1:7" s="14" customFormat="1" ht="19.5" x14ac:dyDescent="0.25">
      <c r="A69" s="116"/>
      <c r="B69" s="91"/>
      <c r="C69" s="63" t="s">
        <v>13</v>
      </c>
      <c r="D69" s="64">
        <v>0.64846389999999998</v>
      </c>
      <c r="E69" s="64">
        <v>0.64846389999999998</v>
      </c>
      <c r="F69" s="64">
        <v>0</v>
      </c>
      <c r="G69" s="117"/>
    </row>
    <row r="70" spans="1:7" s="14" customFormat="1" ht="361.5" customHeight="1" x14ac:dyDescent="0.25">
      <c r="A70" s="116"/>
      <c r="B70" s="91"/>
      <c r="C70" s="63" t="s">
        <v>14</v>
      </c>
      <c r="D70" s="64">
        <v>0.16293062999999999</v>
      </c>
      <c r="E70" s="64">
        <v>0.16293062999999999</v>
      </c>
      <c r="F70" s="64">
        <v>0</v>
      </c>
      <c r="G70" s="117"/>
    </row>
    <row r="71" spans="1:7" s="14" customFormat="1" ht="21" customHeight="1" x14ac:dyDescent="0.25">
      <c r="A71" s="105" t="s">
        <v>45</v>
      </c>
      <c r="B71" s="105"/>
      <c r="C71" s="105"/>
      <c r="D71" s="105"/>
      <c r="E71" s="105"/>
      <c r="F71" s="105"/>
      <c r="G71" s="105"/>
    </row>
    <row r="72" spans="1:7" s="14" customFormat="1" ht="19.5" x14ac:dyDescent="0.25">
      <c r="A72" s="66"/>
      <c r="B72" s="67" t="s">
        <v>19</v>
      </c>
      <c r="C72" s="106"/>
      <c r="D72" s="106"/>
      <c r="E72" s="106"/>
      <c r="F72" s="106"/>
      <c r="G72" s="106"/>
    </row>
    <row r="73" spans="1:7" s="14" customFormat="1" ht="22.5" customHeight="1" x14ac:dyDescent="0.25">
      <c r="A73" s="112" t="s">
        <v>20</v>
      </c>
      <c r="B73" s="113" t="s">
        <v>46</v>
      </c>
      <c r="C73" s="43" t="s">
        <v>21</v>
      </c>
      <c r="D73" s="42">
        <f>SUM(D74:D76)</f>
        <v>3.0366304</v>
      </c>
      <c r="E73" s="42">
        <f>SUM(E74:E76)</f>
        <v>1.819682</v>
      </c>
      <c r="F73" s="42">
        <f>SUM(F74:F76)</f>
        <v>0</v>
      </c>
      <c r="G73" s="92" t="s">
        <v>78</v>
      </c>
    </row>
    <row r="74" spans="1:7" s="14" customFormat="1" ht="19.5" x14ac:dyDescent="0.25">
      <c r="A74" s="112"/>
      <c r="B74" s="113"/>
      <c r="C74" s="63" t="s">
        <v>12</v>
      </c>
      <c r="D74" s="64">
        <v>2.07241959</v>
      </c>
      <c r="E74" s="64">
        <v>1.09809998</v>
      </c>
      <c r="F74" s="64">
        <v>0</v>
      </c>
      <c r="G74" s="92"/>
    </row>
    <row r="75" spans="1:7" s="14" customFormat="1" ht="19.5" x14ac:dyDescent="0.25">
      <c r="A75" s="112"/>
      <c r="B75" s="113"/>
      <c r="C75" s="63" t="s">
        <v>13</v>
      </c>
      <c r="D75" s="64">
        <v>0.36226151000000001</v>
      </c>
      <c r="E75" s="64">
        <v>0.19194916000000001</v>
      </c>
      <c r="F75" s="64">
        <v>0</v>
      </c>
      <c r="G75" s="92"/>
    </row>
    <row r="76" spans="1:7" s="14" customFormat="1" ht="91.7" customHeight="1" x14ac:dyDescent="0.25">
      <c r="A76" s="112"/>
      <c r="B76" s="113"/>
      <c r="C76" s="63" t="s">
        <v>14</v>
      </c>
      <c r="D76" s="64">
        <v>0.60194930000000002</v>
      </c>
      <c r="E76" s="64">
        <v>0.52963285999999998</v>
      </c>
      <c r="F76" s="64">
        <v>0</v>
      </c>
      <c r="G76" s="92"/>
    </row>
    <row r="77" spans="1:7" s="14" customFormat="1" ht="40.5" x14ac:dyDescent="0.25">
      <c r="A77" s="108" t="str">
        <f>D64</f>
        <v>IV</v>
      </c>
      <c r="B77" s="55" t="s">
        <v>33</v>
      </c>
      <c r="C77" s="56" t="s">
        <v>11</v>
      </c>
      <c r="D77" s="57">
        <f>D78+D79+D80</f>
        <v>35.622756029999998</v>
      </c>
      <c r="E77" s="57">
        <f>E78+E79+E80</f>
        <v>34.405807629999998</v>
      </c>
      <c r="F77" s="57">
        <f>F78+F79+F80</f>
        <v>0</v>
      </c>
      <c r="G77" s="109"/>
    </row>
    <row r="78" spans="1:7" s="14" customFormat="1" x14ac:dyDescent="0.25">
      <c r="A78" s="108"/>
      <c r="B78" s="110" t="str">
        <f>E64</f>
        <v>ЖИЛЬЕ И ГОРОДСКАЯ СРЕДА</v>
      </c>
      <c r="C78" s="59" t="s">
        <v>12</v>
      </c>
      <c r="D78" s="65">
        <f t="shared" ref="D78:F80" si="5">D74+D68</f>
        <v>33.847150689999999</v>
      </c>
      <c r="E78" s="65">
        <f t="shared" si="5"/>
        <v>32.872831079999997</v>
      </c>
      <c r="F78" s="65">
        <f t="shared" si="5"/>
        <v>0</v>
      </c>
      <c r="G78" s="109"/>
    </row>
    <row r="79" spans="1:7" s="14" customFormat="1" x14ac:dyDescent="0.25">
      <c r="A79" s="108"/>
      <c r="B79" s="110"/>
      <c r="C79" s="59" t="s">
        <v>13</v>
      </c>
      <c r="D79" s="65">
        <f t="shared" si="5"/>
        <v>1.01072541</v>
      </c>
      <c r="E79" s="65">
        <f t="shared" si="5"/>
        <v>0.84041305999999993</v>
      </c>
      <c r="F79" s="65">
        <f t="shared" si="5"/>
        <v>0</v>
      </c>
      <c r="G79" s="109"/>
    </row>
    <row r="80" spans="1:7" s="14" customFormat="1" x14ac:dyDescent="0.25">
      <c r="A80" s="108"/>
      <c r="B80" s="110"/>
      <c r="C80" s="62" t="s">
        <v>14</v>
      </c>
      <c r="D80" s="65">
        <f t="shared" si="5"/>
        <v>0.76487992999999999</v>
      </c>
      <c r="E80" s="65">
        <f t="shared" si="5"/>
        <v>0.69256348999999995</v>
      </c>
      <c r="F80" s="65">
        <f t="shared" si="5"/>
        <v>0</v>
      </c>
      <c r="G80" s="109"/>
    </row>
    <row r="81" spans="1:7" s="14" customFormat="1" ht="48.75" customHeight="1" x14ac:dyDescent="0.25">
      <c r="A81" s="34"/>
      <c r="B81" s="35"/>
      <c r="C81" s="35"/>
      <c r="D81" s="36" t="s">
        <v>47</v>
      </c>
      <c r="E81" s="37" t="s">
        <v>48</v>
      </c>
      <c r="F81" s="38"/>
      <c r="G81" s="35"/>
    </row>
    <row r="82" spans="1:7" s="14" customFormat="1" ht="21" customHeight="1" x14ac:dyDescent="0.25">
      <c r="A82" s="105" t="s">
        <v>49</v>
      </c>
      <c r="B82" s="105"/>
      <c r="C82" s="105"/>
      <c r="D82" s="105"/>
      <c r="E82" s="105"/>
      <c r="F82" s="105"/>
      <c r="G82" s="105"/>
    </row>
    <row r="83" spans="1:7" s="14" customFormat="1" ht="19.5" x14ac:dyDescent="0.25">
      <c r="A83" s="39"/>
      <c r="B83" s="40" t="s">
        <v>19</v>
      </c>
      <c r="C83" s="106"/>
      <c r="D83" s="106"/>
      <c r="E83" s="106"/>
      <c r="F83" s="106"/>
      <c r="G83" s="106"/>
    </row>
    <row r="84" spans="1:7" s="14" customFormat="1" ht="22.5" customHeight="1" x14ac:dyDescent="0.25">
      <c r="A84" s="107" t="s">
        <v>20</v>
      </c>
      <c r="B84" s="91" t="s">
        <v>50</v>
      </c>
      <c r="C84" s="43" t="s">
        <v>21</v>
      </c>
      <c r="D84" s="42">
        <f>SUM(D85:D87)</f>
        <v>0.01</v>
      </c>
      <c r="E84" s="42">
        <f>SUM(E85:E87)</f>
        <v>0.01</v>
      </c>
      <c r="F84" s="69">
        <f>SUM(F85:F87)</f>
        <v>2.5000000000000001E-3</v>
      </c>
      <c r="G84" s="96" t="s">
        <v>51</v>
      </c>
    </row>
    <row r="85" spans="1:7" s="14" customFormat="1" ht="19.5" x14ac:dyDescent="0.25">
      <c r="A85" s="107"/>
      <c r="B85" s="91"/>
      <c r="C85" s="46" t="s">
        <v>12</v>
      </c>
      <c r="D85" s="64">
        <v>0</v>
      </c>
      <c r="E85" s="64">
        <v>0</v>
      </c>
      <c r="F85" s="64">
        <v>0</v>
      </c>
      <c r="G85" s="96"/>
    </row>
    <row r="86" spans="1:7" s="14" customFormat="1" ht="19.5" x14ac:dyDescent="0.25">
      <c r="A86" s="107"/>
      <c r="B86" s="91"/>
      <c r="C86" s="46" t="s">
        <v>13</v>
      </c>
      <c r="D86" s="64">
        <v>0</v>
      </c>
      <c r="E86" s="64">
        <v>0</v>
      </c>
      <c r="F86" s="64">
        <v>0</v>
      </c>
      <c r="G86" s="96"/>
    </row>
    <row r="87" spans="1:7" s="14" customFormat="1" ht="41.25" customHeight="1" x14ac:dyDescent="0.25">
      <c r="A87" s="107"/>
      <c r="B87" s="91"/>
      <c r="C87" s="46" t="s">
        <v>14</v>
      </c>
      <c r="D87" s="64">
        <v>0.01</v>
      </c>
      <c r="E87" s="64">
        <v>0.01</v>
      </c>
      <c r="F87" s="68">
        <v>2.5000000000000001E-3</v>
      </c>
      <c r="G87" s="96"/>
    </row>
    <row r="88" spans="1:7" s="14" customFormat="1" ht="40.5" x14ac:dyDescent="0.25">
      <c r="A88" s="108" t="str">
        <f>D81</f>
        <v>XI</v>
      </c>
      <c r="B88" s="55" t="s">
        <v>33</v>
      </c>
      <c r="C88" s="56" t="s">
        <v>11</v>
      </c>
      <c r="D88" s="57">
        <f>D89+D90+D91</f>
        <v>0.01</v>
      </c>
      <c r="E88" s="57">
        <f>E89+E90+E91</f>
        <v>0.01</v>
      </c>
      <c r="F88" s="70">
        <f>F89+F90+F91</f>
        <v>2.5000000000000001E-3</v>
      </c>
      <c r="G88" s="109"/>
    </row>
    <row r="89" spans="1:7" s="14" customFormat="1" x14ac:dyDescent="0.25">
      <c r="A89" s="108"/>
      <c r="B89" s="110" t="str">
        <f>E81</f>
        <v>МАЛОЕ И СРЕДНЕЕ ПРЕДПРИНИМАТЕЛЬСТВО</v>
      </c>
      <c r="C89" s="59" t="s">
        <v>12</v>
      </c>
      <c r="D89" s="65">
        <f>D85</f>
        <v>0</v>
      </c>
      <c r="E89" s="65">
        <f t="shared" ref="E89:F89" si="6">E85</f>
        <v>0</v>
      </c>
      <c r="F89" s="65">
        <f t="shared" si="6"/>
        <v>0</v>
      </c>
      <c r="G89" s="109"/>
    </row>
    <row r="90" spans="1:7" s="14" customFormat="1" x14ac:dyDescent="0.25">
      <c r="A90" s="108"/>
      <c r="B90" s="110"/>
      <c r="C90" s="59" t="s">
        <v>13</v>
      </c>
      <c r="D90" s="65">
        <f t="shared" ref="D90:F91" si="7">D86</f>
        <v>0</v>
      </c>
      <c r="E90" s="65">
        <f t="shared" si="7"/>
        <v>0</v>
      </c>
      <c r="F90" s="65">
        <f t="shared" si="7"/>
        <v>0</v>
      </c>
      <c r="G90" s="109"/>
    </row>
    <row r="91" spans="1:7" s="14" customFormat="1" x14ac:dyDescent="0.25">
      <c r="A91" s="108"/>
      <c r="B91" s="110"/>
      <c r="C91" s="62" t="s">
        <v>14</v>
      </c>
      <c r="D91" s="65">
        <f t="shared" si="7"/>
        <v>0.01</v>
      </c>
      <c r="E91" s="65">
        <f t="shared" si="7"/>
        <v>0.01</v>
      </c>
      <c r="F91" s="65">
        <f t="shared" si="7"/>
        <v>2.5000000000000001E-3</v>
      </c>
      <c r="G91" s="109"/>
    </row>
    <row r="92" spans="1:7" ht="49.5" customHeight="1" x14ac:dyDescent="0.25">
      <c r="A92" s="100" t="s">
        <v>52</v>
      </c>
      <c r="B92" s="100"/>
      <c r="C92" s="100"/>
      <c r="D92" s="100"/>
      <c r="E92" s="100"/>
      <c r="F92" s="100"/>
      <c r="G92" s="100"/>
    </row>
    <row r="93" spans="1:7" ht="7.5" customHeight="1" x14ac:dyDescent="0.25">
      <c r="A93" s="71"/>
      <c r="B93" s="72"/>
      <c r="C93" s="72"/>
      <c r="D93" s="72"/>
      <c r="E93" s="72"/>
      <c r="F93" s="72"/>
      <c r="G93" s="72"/>
    </row>
    <row r="94" spans="1:7" s="74" customFormat="1" ht="22.5" customHeight="1" x14ac:dyDescent="0.3">
      <c r="A94" s="101"/>
      <c r="B94" s="102" t="s">
        <v>53</v>
      </c>
      <c r="C94" s="73" t="s">
        <v>11</v>
      </c>
      <c r="D94" s="26">
        <f>SUM(D95:D97)</f>
        <v>343.05644186000001</v>
      </c>
      <c r="E94" s="26">
        <f>SUM(E95:E97)</f>
        <v>332.09648781999999</v>
      </c>
      <c r="F94" s="26">
        <f>SUM(F95:F97)</f>
        <v>69.456529930000002</v>
      </c>
      <c r="G94" s="103"/>
    </row>
    <row r="95" spans="1:7" s="74" customFormat="1" ht="22.5" customHeight="1" x14ac:dyDescent="0.3">
      <c r="A95" s="101"/>
      <c r="B95" s="102"/>
      <c r="C95" s="28" t="s">
        <v>12</v>
      </c>
      <c r="D95" s="30">
        <f>D100+D105+D109+D113+D119+D123+D129+D133+D138</f>
        <v>0</v>
      </c>
      <c r="E95" s="30">
        <f t="shared" ref="E95:F95" si="8">E100+E105+E109+E113+E119+E123+E129+E133+E138</f>
        <v>0</v>
      </c>
      <c r="F95" s="30">
        <f t="shared" si="8"/>
        <v>0</v>
      </c>
      <c r="G95" s="103"/>
    </row>
    <row r="96" spans="1:7" s="74" customFormat="1" ht="22.5" customHeight="1" x14ac:dyDescent="0.3">
      <c r="A96" s="101"/>
      <c r="B96" s="102"/>
      <c r="C96" s="28" t="s">
        <v>13</v>
      </c>
      <c r="D96" s="30">
        <f>D101+D106+D110+D114+D124+D130+D134+D139+D120</f>
        <v>248.75076999999999</v>
      </c>
      <c r="E96" s="30">
        <f>E101+E106+E110+E114+E124+E130+E134+E139+E120</f>
        <v>242.82298414000002</v>
      </c>
      <c r="F96" s="30">
        <f>F101+F106+F110+F114+F124+F130+F134+F139+F120</f>
        <v>67.372834530000006</v>
      </c>
      <c r="G96" s="103"/>
    </row>
    <row r="97" spans="1:11" s="74" customFormat="1" ht="22.5" customHeight="1" x14ac:dyDescent="0.3">
      <c r="A97" s="101"/>
      <c r="B97" s="102"/>
      <c r="C97" s="31" t="s">
        <v>14</v>
      </c>
      <c r="D97" s="30">
        <f>D102+D107+D111+D115+D121+D125+D131+D135+D140</f>
        <v>94.305671860000004</v>
      </c>
      <c r="E97" s="30">
        <f t="shared" ref="E97:F97" si="9">E102+E107+E111+E115+E121+E125+E131+E135+E140</f>
        <v>89.273503680000005</v>
      </c>
      <c r="F97" s="30">
        <f t="shared" si="9"/>
        <v>2.0836953999999999</v>
      </c>
      <c r="G97" s="103"/>
    </row>
    <row r="98" spans="1:11" ht="28.5" x14ac:dyDescent="0.45">
      <c r="A98" s="75">
        <v>1</v>
      </c>
      <c r="B98" s="104" t="s">
        <v>54</v>
      </c>
      <c r="C98" s="104"/>
      <c r="D98" s="104"/>
      <c r="E98" s="104"/>
      <c r="F98" s="104"/>
      <c r="G98" s="104"/>
      <c r="K98" s="76"/>
    </row>
    <row r="99" spans="1:11" ht="21.75" customHeight="1" x14ac:dyDescent="0.25">
      <c r="A99" s="98" t="s">
        <v>55</v>
      </c>
      <c r="B99" s="91" t="s">
        <v>56</v>
      </c>
      <c r="C99" s="43" t="s">
        <v>21</v>
      </c>
      <c r="D99" s="42">
        <f>SUM(D100:D102)</f>
        <v>4.8099999999999996</v>
      </c>
      <c r="E99" s="42">
        <f>SUM(E100:E102)</f>
        <v>3.9406718000000001</v>
      </c>
      <c r="F99" s="42">
        <f>SUM(F100:F102)</f>
        <v>0</v>
      </c>
      <c r="G99" s="99" t="s">
        <v>75</v>
      </c>
    </row>
    <row r="100" spans="1:11" ht="18.75" customHeight="1" x14ac:dyDescent="0.25">
      <c r="A100" s="98"/>
      <c r="B100" s="91"/>
      <c r="C100" s="46" t="s">
        <v>12</v>
      </c>
      <c r="D100" s="64">
        <v>0</v>
      </c>
      <c r="E100" s="64">
        <v>0</v>
      </c>
      <c r="F100" s="64">
        <v>0</v>
      </c>
      <c r="G100" s="99"/>
    </row>
    <row r="101" spans="1:11" ht="18.75" customHeight="1" x14ac:dyDescent="0.25">
      <c r="A101" s="98"/>
      <c r="B101" s="91"/>
      <c r="C101" s="46" t="s">
        <v>13</v>
      </c>
      <c r="D101" s="64">
        <v>4.67</v>
      </c>
      <c r="E101" s="64">
        <v>3.8224516500000001</v>
      </c>
      <c r="F101" s="64">
        <v>0</v>
      </c>
      <c r="G101" s="99"/>
    </row>
    <row r="102" spans="1:11" ht="18.75" customHeight="1" x14ac:dyDescent="0.25">
      <c r="A102" s="98"/>
      <c r="B102" s="91"/>
      <c r="C102" s="46" t="s">
        <v>14</v>
      </c>
      <c r="D102" s="64">
        <v>0.14000000000000001</v>
      </c>
      <c r="E102" s="64">
        <v>0.11822015</v>
      </c>
      <c r="F102" s="64">
        <v>0</v>
      </c>
      <c r="G102" s="99"/>
    </row>
    <row r="103" spans="1:11" x14ac:dyDescent="0.3">
      <c r="A103" s="77">
        <v>2</v>
      </c>
      <c r="B103" s="95" t="s">
        <v>57</v>
      </c>
      <c r="C103" s="95"/>
      <c r="D103" s="95"/>
      <c r="E103" s="95"/>
      <c r="F103" s="95"/>
      <c r="G103" s="95"/>
    </row>
    <row r="104" spans="1:11" ht="22.5" customHeight="1" x14ac:dyDescent="0.25">
      <c r="A104" s="93" t="s">
        <v>58</v>
      </c>
      <c r="B104" s="91" t="s">
        <v>59</v>
      </c>
      <c r="C104" s="43" t="s">
        <v>21</v>
      </c>
      <c r="D104" s="42">
        <f>D105+D106+D107</f>
        <v>17.402200000000001</v>
      </c>
      <c r="E104" s="42">
        <f>E105+E106+E107</f>
        <v>16.84</v>
      </c>
      <c r="F104" s="42">
        <f>SUM(F105:F107)</f>
        <v>0</v>
      </c>
      <c r="G104" s="92" t="s">
        <v>86</v>
      </c>
    </row>
    <row r="105" spans="1:11" ht="19.5" x14ac:dyDescent="0.25">
      <c r="A105" s="93"/>
      <c r="B105" s="91"/>
      <c r="C105" s="63" t="s">
        <v>12</v>
      </c>
      <c r="D105" s="64">
        <v>0</v>
      </c>
      <c r="E105" s="64">
        <v>0</v>
      </c>
      <c r="F105" s="64">
        <v>0</v>
      </c>
      <c r="G105" s="92"/>
    </row>
    <row r="106" spans="1:11" ht="19.5" x14ac:dyDescent="0.25">
      <c r="A106" s="93"/>
      <c r="B106" s="91"/>
      <c r="C106" s="63" t="s">
        <v>13</v>
      </c>
      <c r="D106" s="64">
        <v>16.88</v>
      </c>
      <c r="E106" s="64">
        <v>16.329999999999998</v>
      </c>
      <c r="F106" s="64">
        <v>0</v>
      </c>
      <c r="G106" s="92"/>
    </row>
    <row r="107" spans="1:11" ht="114.75" customHeight="1" x14ac:dyDescent="0.25">
      <c r="A107" s="93"/>
      <c r="B107" s="91"/>
      <c r="C107" s="63" t="s">
        <v>14</v>
      </c>
      <c r="D107" s="64">
        <v>0.5222</v>
      </c>
      <c r="E107" s="64">
        <v>0.51</v>
      </c>
      <c r="F107" s="64">
        <v>0</v>
      </c>
      <c r="G107" s="92"/>
    </row>
    <row r="108" spans="1:11" ht="22.5" customHeight="1" x14ac:dyDescent="0.25">
      <c r="A108" s="97" t="s">
        <v>37</v>
      </c>
      <c r="B108" s="91" t="s">
        <v>60</v>
      </c>
      <c r="C108" s="43" t="s">
        <v>21</v>
      </c>
      <c r="D108" s="42">
        <f>SUM(D109:D111)</f>
        <v>10.959999999999999</v>
      </c>
      <c r="E108" s="42">
        <f>SUM(E109:E111)</f>
        <v>10.959999999999999</v>
      </c>
      <c r="F108" s="42">
        <f>SUM(F109:F111)</f>
        <v>0</v>
      </c>
      <c r="G108" s="96" t="s">
        <v>77</v>
      </c>
    </row>
    <row r="109" spans="1:11" ht="19.5" x14ac:dyDescent="0.25">
      <c r="A109" s="97"/>
      <c r="B109" s="91"/>
      <c r="C109" s="63" t="s">
        <v>12</v>
      </c>
      <c r="D109" s="64">
        <v>0</v>
      </c>
      <c r="E109" s="64">
        <v>0</v>
      </c>
      <c r="F109" s="64">
        <v>0</v>
      </c>
      <c r="G109" s="96"/>
    </row>
    <row r="110" spans="1:11" ht="19.5" x14ac:dyDescent="0.25">
      <c r="A110" s="97"/>
      <c r="B110" s="91"/>
      <c r="C110" s="63" t="s">
        <v>13</v>
      </c>
      <c r="D110" s="64">
        <v>10.87</v>
      </c>
      <c r="E110" s="64">
        <v>10.87</v>
      </c>
      <c r="F110" s="64">
        <v>0</v>
      </c>
      <c r="G110" s="96"/>
    </row>
    <row r="111" spans="1:11" ht="26.25" customHeight="1" x14ac:dyDescent="0.25">
      <c r="A111" s="97"/>
      <c r="B111" s="91"/>
      <c r="C111" s="63" t="s">
        <v>14</v>
      </c>
      <c r="D111" s="64">
        <v>0.09</v>
      </c>
      <c r="E111" s="64">
        <v>0.09</v>
      </c>
      <c r="F111" s="64">
        <v>0</v>
      </c>
      <c r="G111" s="96"/>
    </row>
    <row r="112" spans="1:11" ht="44.85" customHeight="1" x14ac:dyDescent="0.25">
      <c r="A112" s="93" t="s">
        <v>61</v>
      </c>
      <c r="B112" s="91" t="s">
        <v>62</v>
      </c>
      <c r="C112" s="43" t="s">
        <v>21</v>
      </c>
      <c r="D112" s="42">
        <f>D113+D114+D115</f>
        <v>9.09</v>
      </c>
      <c r="E112" s="42">
        <f>E113+E114+E115</f>
        <v>7.9630000000000001</v>
      </c>
      <c r="F112" s="42">
        <f>F113+F114+F115</f>
        <v>0</v>
      </c>
      <c r="G112" s="92" t="s">
        <v>89</v>
      </c>
    </row>
    <row r="113" spans="1:7" ht="47.85" customHeight="1" x14ac:dyDescent="0.25">
      <c r="A113" s="93"/>
      <c r="B113" s="91"/>
      <c r="C113" s="46" t="s">
        <v>12</v>
      </c>
      <c r="D113" s="64">
        <v>0</v>
      </c>
      <c r="E113" s="64">
        <v>0</v>
      </c>
      <c r="F113" s="64">
        <v>0</v>
      </c>
      <c r="G113" s="92"/>
    </row>
    <row r="114" spans="1:7" ht="19.5" x14ac:dyDescent="0.25">
      <c r="A114" s="93"/>
      <c r="B114" s="91"/>
      <c r="C114" s="46" t="s">
        <v>13</v>
      </c>
      <c r="D114" s="64">
        <v>9</v>
      </c>
      <c r="E114" s="54">
        <v>7.883</v>
      </c>
      <c r="F114" s="64">
        <v>0</v>
      </c>
      <c r="G114" s="92"/>
    </row>
    <row r="115" spans="1:7" ht="231.75" customHeight="1" x14ac:dyDescent="0.25">
      <c r="A115" s="93"/>
      <c r="B115" s="91"/>
      <c r="C115" s="46" t="s">
        <v>14</v>
      </c>
      <c r="D115" s="64">
        <v>0.09</v>
      </c>
      <c r="E115" s="54">
        <v>0.08</v>
      </c>
      <c r="F115" s="64">
        <v>0</v>
      </c>
      <c r="G115" s="92"/>
    </row>
    <row r="116" spans="1:7" ht="14.25" customHeight="1" x14ac:dyDescent="0.3">
      <c r="A116" s="78"/>
      <c r="B116" s="79"/>
      <c r="C116" s="80"/>
      <c r="D116" s="81"/>
      <c r="E116" s="81"/>
      <c r="F116" s="81"/>
      <c r="G116" s="81"/>
    </row>
    <row r="117" spans="1:7" s="14" customFormat="1" x14ac:dyDescent="0.3">
      <c r="A117" s="77">
        <v>4</v>
      </c>
      <c r="B117" s="95" t="s">
        <v>63</v>
      </c>
      <c r="C117" s="95"/>
      <c r="D117" s="95"/>
      <c r="E117" s="95"/>
      <c r="F117" s="95"/>
      <c r="G117" s="95"/>
    </row>
    <row r="118" spans="1:7" ht="34.35" customHeight="1" x14ac:dyDescent="0.25">
      <c r="A118" s="93" t="s">
        <v>64</v>
      </c>
      <c r="B118" s="91" t="s">
        <v>65</v>
      </c>
      <c r="C118" s="43" t="s">
        <v>21</v>
      </c>
      <c r="D118" s="42">
        <f>D120+D121</f>
        <v>51.546391749999998</v>
      </c>
      <c r="E118" s="42">
        <f>E120+E121</f>
        <v>51.55</v>
      </c>
      <c r="F118" s="42">
        <f>F120+F121</f>
        <v>15.779157310000002</v>
      </c>
      <c r="G118" s="96" t="s">
        <v>80</v>
      </c>
    </row>
    <row r="119" spans="1:7" ht="29.85" customHeight="1" x14ac:dyDescent="0.25">
      <c r="A119" s="93"/>
      <c r="B119" s="91"/>
      <c r="C119" s="63" t="s">
        <v>12</v>
      </c>
      <c r="D119" s="64"/>
      <c r="E119" s="64"/>
      <c r="F119" s="64"/>
      <c r="G119" s="96"/>
    </row>
    <row r="120" spans="1:7" ht="35.85" customHeight="1" x14ac:dyDescent="0.25">
      <c r="A120" s="93"/>
      <c r="B120" s="91"/>
      <c r="C120" s="63" t="s">
        <v>13</v>
      </c>
      <c r="D120" s="64">
        <v>50</v>
      </c>
      <c r="E120" s="64">
        <v>50</v>
      </c>
      <c r="F120" s="64">
        <f>0.26954036+15.03624225</f>
        <v>15.305782610000001</v>
      </c>
      <c r="G120" s="96"/>
    </row>
    <row r="121" spans="1:7" ht="118.5" customHeight="1" x14ac:dyDescent="0.25">
      <c r="A121" s="93"/>
      <c r="B121" s="91"/>
      <c r="C121" s="63" t="s">
        <v>14</v>
      </c>
      <c r="D121" s="64">
        <v>1.54639175</v>
      </c>
      <c r="E121" s="64">
        <v>1.55</v>
      </c>
      <c r="F121" s="64">
        <v>0.47337469999999998</v>
      </c>
      <c r="G121" s="96"/>
    </row>
    <row r="122" spans="1:7" ht="22.5" customHeight="1" x14ac:dyDescent="0.25">
      <c r="A122" s="93" t="s">
        <v>66</v>
      </c>
      <c r="B122" s="91" t="s">
        <v>67</v>
      </c>
      <c r="C122" s="43" t="s">
        <v>21</v>
      </c>
      <c r="D122" s="42">
        <f>D124+D125</f>
        <v>15.46391753</v>
      </c>
      <c r="E122" s="42">
        <f>E124+E125</f>
        <v>15.46</v>
      </c>
      <c r="F122" s="42">
        <f>F124+F125</f>
        <v>15.779160300000001</v>
      </c>
      <c r="G122" s="96" t="s">
        <v>81</v>
      </c>
    </row>
    <row r="123" spans="1:7" ht="19.5" x14ac:dyDescent="0.25">
      <c r="A123" s="93"/>
      <c r="B123" s="91"/>
      <c r="C123" s="63" t="s">
        <v>12</v>
      </c>
      <c r="D123" s="64"/>
      <c r="E123" s="64"/>
      <c r="F123" s="64"/>
      <c r="G123" s="96"/>
    </row>
    <row r="124" spans="1:7" ht="38.85" customHeight="1" x14ac:dyDescent="0.25">
      <c r="A124" s="93"/>
      <c r="B124" s="91"/>
      <c r="C124" s="63" t="s">
        <v>13</v>
      </c>
      <c r="D124" s="64">
        <v>15</v>
      </c>
      <c r="E124" s="64">
        <v>15</v>
      </c>
      <c r="F124" s="64">
        <v>15.3057856</v>
      </c>
      <c r="G124" s="96"/>
    </row>
    <row r="125" spans="1:7" ht="44.25" customHeight="1" x14ac:dyDescent="0.25">
      <c r="A125" s="93"/>
      <c r="B125" s="91"/>
      <c r="C125" s="63" t="s">
        <v>14</v>
      </c>
      <c r="D125" s="64">
        <v>0.46391753000000002</v>
      </c>
      <c r="E125" s="64">
        <v>0.46</v>
      </c>
      <c r="F125" s="64">
        <v>0.47337469999999998</v>
      </c>
      <c r="G125" s="96"/>
    </row>
    <row r="126" spans="1:7" ht="24.75" customHeight="1" x14ac:dyDescent="0.3">
      <c r="A126" s="78" t="s">
        <v>68</v>
      </c>
      <c r="B126" s="79"/>
      <c r="C126" s="80"/>
      <c r="D126" s="81"/>
      <c r="E126" s="81"/>
      <c r="F126" s="81"/>
      <c r="G126" s="81"/>
    </row>
    <row r="127" spans="1:7" x14ac:dyDescent="0.3">
      <c r="A127" s="77">
        <v>5</v>
      </c>
      <c r="B127" s="95" t="s">
        <v>69</v>
      </c>
      <c r="C127" s="95"/>
      <c r="D127" s="95"/>
      <c r="E127" s="95"/>
      <c r="F127" s="95"/>
      <c r="G127" s="95"/>
    </row>
    <row r="128" spans="1:7" s="74" customFormat="1" ht="19.5" customHeight="1" x14ac:dyDescent="0.3">
      <c r="A128" s="89" t="s">
        <v>70</v>
      </c>
      <c r="B128" s="91" t="s">
        <v>71</v>
      </c>
      <c r="C128" s="82" t="s">
        <v>21</v>
      </c>
      <c r="D128" s="42">
        <f>SUM(D129:D131)</f>
        <v>87.051180000000002</v>
      </c>
      <c r="E128" s="42">
        <f>SUM(E129:E131)</f>
        <v>82.168864999999997</v>
      </c>
      <c r="F128" s="42">
        <f>SUM(F129:F131)</f>
        <v>0</v>
      </c>
      <c r="G128" s="94" t="s">
        <v>87</v>
      </c>
    </row>
    <row r="129" spans="1:7" s="74" customFormat="1" ht="21" customHeight="1" x14ac:dyDescent="0.3">
      <c r="A129" s="89"/>
      <c r="B129" s="91"/>
      <c r="C129" s="46" t="s">
        <v>12</v>
      </c>
      <c r="D129" s="54">
        <v>0</v>
      </c>
      <c r="E129" s="64">
        <v>0</v>
      </c>
      <c r="F129" s="64"/>
      <c r="G129" s="94"/>
    </row>
    <row r="130" spans="1:7" s="74" customFormat="1" ht="21" customHeight="1" x14ac:dyDescent="0.3">
      <c r="A130" s="89"/>
      <c r="B130" s="91"/>
      <c r="C130" s="46" t="s">
        <v>13</v>
      </c>
      <c r="D130" s="54">
        <v>0</v>
      </c>
      <c r="E130" s="64">
        <v>0</v>
      </c>
      <c r="F130" s="64"/>
      <c r="G130" s="94"/>
    </row>
    <row r="131" spans="1:7" ht="50.25" customHeight="1" x14ac:dyDescent="0.3">
      <c r="A131" s="89"/>
      <c r="B131" s="91"/>
      <c r="C131" s="46" t="s">
        <v>14</v>
      </c>
      <c r="D131" s="64">
        <v>87.051180000000002</v>
      </c>
      <c r="E131" s="64">
        <v>82.168864999999997</v>
      </c>
      <c r="F131" s="81"/>
      <c r="G131" s="94"/>
    </row>
    <row r="132" spans="1:7" s="74" customFormat="1" ht="22.5" customHeight="1" x14ac:dyDescent="0.3">
      <c r="A132" s="89" t="s">
        <v>70</v>
      </c>
      <c r="B132" s="91" t="s">
        <v>72</v>
      </c>
      <c r="C132" s="82" t="s">
        <v>21</v>
      </c>
      <c r="D132" s="42">
        <f>SUM(D133:D135)</f>
        <v>17.666752580000001</v>
      </c>
      <c r="E132" s="42">
        <f>SUM(E133:E135)</f>
        <v>16</v>
      </c>
      <c r="F132" s="42">
        <f>SUM(F133:F135)</f>
        <v>0</v>
      </c>
      <c r="G132" s="94" t="s">
        <v>88</v>
      </c>
    </row>
    <row r="133" spans="1:7" s="74" customFormat="1" ht="21" customHeight="1" x14ac:dyDescent="0.3">
      <c r="A133" s="89"/>
      <c r="B133" s="91"/>
      <c r="C133" s="46" t="s">
        <v>12</v>
      </c>
      <c r="D133" s="54">
        <v>0</v>
      </c>
      <c r="E133" s="64">
        <v>0</v>
      </c>
      <c r="F133" s="64">
        <v>0</v>
      </c>
      <c r="G133" s="94"/>
    </row>
    <row r="134" spans="1:7" s="74" customFormat="1" ht="21" customHeight="1" x14ac:dyDescent="0.3">
      <c r="A134" s="89"/>
      <c r="B134" s="91"/>
      <c r="C134" s="46" t="s">
        <v>13</v>
      </c>
      <c r="D134" s="54">
        <v>17.136749999999999</v>
      </c>
      <c r="E134" s="64">
        <v>15.52</v>
      </c>
      <c r="F134" s="64">
        <v>0</v>
      </c>
      <c r="G134" s="94"/>
    </row>
    <row r="135" spans="1:7" ht="64.5" customHeight="1" x14ac:dyDescent="0.3">
      <c r="A135" s="89"/>
      <c r="B135" s="91"/>
      <c r="C135" s="46" t="s">
        <v>14</v>
      </c>
      <c r="D135" s="64">
        <v>0.53000258</v>
      </c>
      <c r="E135" s="83">
        <v>0.48</v>
      </c>
      <c r="F135" s="83">
        <v>0</v>
      </c>
      <c r="G135" s="94"/>
    </row>
    <row r="136" spans="1:7" ht="24.75" customHeight="1" x14ac:dyDescent="0.25">
      <c r="A136" s="89" t="s">
        <v>70</v>
      </c>
      <c r="B136" s="90" t="s">
        <v>73</v>
      </c>
      <c r="C136" s="90"/>
      <c r="D136" s="90"/>
      <c r="E136" s="90"/>
      <c r="F136" s="90"/>
      <c r="G136" s="90"/>
    </row>
    <row r="137" spans="1:7" ht="22.5" customHeight="1" x14ac:dyDescent="0.25">
      <c r="A137" s="89"/>
      <c r="B137" s="91" t="s">
        <v>74</v>
      </c>
      <c r="C137" s="43" t="s">
        <v>21</v>
      </c>
      <c r="D137" s="53">
        <f>D138+D139+D140</f>
        <v>129.066</v>
      </c>
      <c r="E137" s="53">
        <f>E138+E139+E140</f>
        <v>127.21395102</v>
      </c>
      <c r="F137" s="53">
        <f>F138+F139+F140</f>
        <v>37.898212319999999</v>
      </c>
      <c r="G137" s="92" t="s">
        <v>92</v>
      </c>
    </row>
    <row r="138" spans="1:7" ht="19.5" x14ac:dyDescent="0.25">
      <c r="A138" s="89"/>
      <c r="B138" s="91"/>
      <c r="C138" s="63" t="s">
        <v>12</v>
      </c>
      <c r="D138" s="64">
        <v>0</v>
      </c>
      <c r="E138" s="64">
        <v>0</v>
      </c>
      <c r="F138" s="64">
        <v>0</v>
      </c>
      <c r="G138" s="92"/>
    </row>
    <row r="139" spans="1:7" ht="19.5" x14ac:dyDescent="0.25">
      <c r="A139" s="89"/>
      <c r="B139" s="91"/>
      <c r="C139" s="63" t="s">
        <v>13</v>
      </c>
      <c r="D139" s="54">
        <v>125.19401999999999</v>
      </c>
      <c r="E139" s="54">
        <v>123.39753249</v>
      </c>
      <c r="F139" s="64">
        <v>36.761266319999997</v>
      </c>
      <c r="G139" s="92"/>
    </row>
    <row r="140" spans="1:7" ht="363" customHeight="1" x14ac:dyDescent="0.25">
      <c r="A140" s="77">
        <v>6</v>
      </c>
      <c r="B140" s="91"/>
      <c r="C140" s="63" t="s">
        <v>14</v>
      </c>
      <c r="D140" s="54">
        <v>3.8719800000000002</v>
      </c>
      <c r="E140" s="54">
        <v>3.81641853</v>
      </c>
      <c r="F140" s="64">
        <v>1.136946</v>
      </c>
      <c r="G140" s="92"/>
    </row>
    <row r="141" spans="1:7" x14ac:dyDescent="0.3">
      <c r="A141" s="93" t="s">
        <v>61</v>
      </c>
    </row>
    <row r="142" spans="1:7" x14ac:dyDescent="0.3">
      <c r="A142" s="93"/>
    </row>
    <row r="143" spans="1:7" x14ac:dyDescent="0.3">
      <c r="A143" s="93"/>
    </row>
    <row r="144" spans="1:7" x14ac:dyDescent="0.3">
      <c r="A144" s="93"/>
    </row>
  </sheetData>
  <mergeCells count="104">
    <mergeCell ref="A2:G2"/>
    <mergeCell ref="D3:F3"/>
    <mergeCell ref="G3:G4"/>
    <mergeCell ref="A5:A8"/>
    <mergeCell ref="B5:B8"/>
    <mergeCell ref="G5:G8"/>
    <mergeCell ref="A10:A13"/>
    <mergeCell ref="B10:B13"/>
    <mergeCell ref="G10:G13"/>
    <mergeCell ref="A16:G16"/>
    <mergeCell ref="C17:G17"/>
    <mergeCell ref="A18:A21"/>
    <mergeCell ref="B18:B21"/>
    <mergeCell ref="G18:G21"/>
    <mergeCell ref="A34:A37"/>
    <mergeCell ref="B34:B37"/>
    <mergeCell ref="G34:G37"/>
    <mergeCell ref="A38:A41"/>
    <mergeCell ref="B38:B41"/>
    <mergeCell ref="G38:G41"/>
    <mergeCell ref="A42:G42"/>
    <mergeCell ref="C43:G43"/>
    <mergeCell ref="A22:A25"/>
    <mergeCell ref="B22:B25"/>
    <mergeCell ref="G22:G25"/>
    <mergeCell ref="A26:A29"/>
    <mergeCell ref="B26:B29"/>
    <mergeCell ref="G26:G29"/>
    <mergeCell ref="A30:A33"/>
    <mergeCell ref="B30:B33"/>
    <mergeCell ref="G30:G33"/>
    <mergeCell ref="A44:A47"/>
    <mergeCell ref="B44:B47"/>
    <mergeCell ref="G44:G47"/>
    <mergeCell ref="A48:A51"/>
    <mergeCell ref="G48:G51"/>
    <mergeCell ref="B49:B51"/>
    <mergeCell ref="A53:G53"/>
    <mergeCell ref="A54:G54"/>
    <mergeCell ref="C55:G55"/>
    <mergeCell ref="A56:A59"/>
    <mergeCell ref="B56:B59"/>
    <mergeCell ref="G56:G59"/>
    <mergeCell ref="A60:A63"/>
    <mergeCell ref="G60:G63"/>
    <mergeCell ref="B61:B63"/>
    <mergeCell ref="A65:G65"/>
    <mergeCell ref="C66:G66"/>
    <mergeCell ref="A67:A70"/>
    <mergeCell ref="B67:B70"/>
    <mergeCell ref="G67:G70"/>
    <mergeCell ref="A71:G71"/>
    <mergeCell ref="C72:G72"/>
    <mergeCell ref="A73:A76"/>
    <mergeCell ref="B73:B76"/>
    <mergeCell ref="G73:G76"/>
    <mergeCell ref="A77:A80"/>
    <mergeCell ref="G77:G80"/>
    <mergeCell ref="B78:B80"/>
    <mergeCell ref="A82:G82"/>
    <mergeCell ref="C83:G83"/>
    <mergeCell ref="A84:A87"/>
    <mergeCell ref="B84:B87"/>
    <mergeCell ref="G84:G87"/>
    <mergeCell ref="A88:A91"/>
    <mergeCell ref="G88:G91"/>
    <mergeCell ref="B89:B91"/>
    <mergeCell ref="A92:G92"/>
    <mergeCell ref="A94:A97"/>
    <mergeCell ref="B94:B97"/>
    <mergeCell ref="G94:G97"/>
    <mergeCell ref="B98:G98"/>
    <mergeCell ref="A99:A102"/>
    <mergeCell ref="B99:B102"/>
    <mergeCell ref="G99:G102"/>
    <mergeCell ref="B103:G103"/>
    <mergeCell ref="A104:A107"/>
    <mergeCell ref="B104:B107"/>
    <mergeCell ref="G104:G107"/>
    <mergeCell ref="A108:A111"/>
    <mergeCell ref="B108:B111"/>
    <mergeCell ref="G108:G111"/>
    <mergeCell ref="A112:A115"/>
    <mergeCell ref="B112:B115"/>
    <mergeCell ref="G112:G115"/>
    <mergeCell ref="B117:G117"/>
    <mergeCell ref="A118:A121"/>
    <mergeCell ref="B118:B121"/>
    <mergeCell ref="G118:G121"/>
    <mergeCell ref="A122:A125"/>
    <mergeCell ref="B122:B125"/>
    <mergeCell ref="G122:G125"/>
    <mergeCell ref="B127:G127"/>
    <mergeCell ref="A128:A131"/>
    <mergeCell ref="B128:B131"/>
    <mergeCell ref="G128:G131"/>
    <mergeCell ref="A132:A135"/>
    <mergeCell ref="B132:B135"/>
    <mergeCell ref="G132:G135"/>
    <mergeCell ref="A136:A139"/>
    <mergeCell ref="B136:G136"/>
    <mergeCell ref="B137:B140"/>
    <mergeCell ref="G137:G140"/>
    <mergeCell ref="A141:A144"/>
  </mergeCells>
  <pageMargins left="0.196527777777778" right="0.196527777777778" top="0.196527777777778" bottom="0.196527777777778" header="0.51180555555555496" footer="0.51180555555555496"/>
  <pageSetup paperSize="9" scale="44" fitToHeight="0" orientation="landscape" horizontalDpi="300" verticalDpi="300" r:id="rId1"/>
  <rowBreaks count="1" manualBreakCount="1">
    <brk id="121" max="16383" man="1"/>
  </rowBreaks>
</worksheet>
</file>

<file path=docProps/app.xml><?xml version="1.0" encoding="utf-8"?>
<Properties xmlns="http://schemas.openxmlformats.org/officeDocument/2006/extended-properties" xmlns:vt="http://schemas.openxmlformats.org/officeDocument/2006/docPropsVTypes">
  <Template/>
  <TotalTime>1561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Приложение 1 (ОТЧЕТНЫЙ ПЕРИОД) </vt:lpstr>
      <vt:lpstr>'Приложение 1 (ОТЧЕТНЫЙ ПЕРИОД) '!Print_Titles_0</vt:lpstr>
      <vt:lpstr>'Приложение 1 (ОТЧЕТНЫЙ ПЕРИОД) '!Print_Titles_0_0</vt:lpstr>
      <vt:lpstr>'Приложение 1 (ОТЧЕТНЫЙ ПЕРИОД) '!Print_Titles_3</vt:lpstr>
      <vt:lpstr>'Приложение 1 (ОТЧЕТНЫЙ ПЕРИОД) '!Print_Titles_9</vt:lpstr>
      <vt:lpstr>'Приложение 1 (ОТЧЕТНЫЙ ПЕРИОД) '!Заголовки_для_печати</vt:lpstr>
      <vt:lpstr>'Приложение 1 (ОТЧЕТНЫЙ ПЕРИОД)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256</cp:revision>
  <cp:lastPrinted>2022-04-29T08:44:04Z</cp:lastPrinted>
  <dcterms:created xsi:type="dcterms:W3CDTF">2018-11-23T05:25:27Z</dcterms:created>
  <dcterms:modified xsi:type="dcterms:W3CDTF">2022-06-06T00:09:17Z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WorkbookGuid">
    <vt:lpwstr>8bdba8e8-9164-4f51-a7c8-3f08107642d0</vt:lpwstr>
  </property>
</Properties>
</file>