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Программы\Отчеты\2022\9 месяцев\"/>
    </mc:Choice>
  </mc:AlternateContent>
  <bookViews>
    <workbookView xWindow="120" yWindow="60" windowWidth="23250" windowHeight="1299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Titles" localSheetId="0">Лист1!$5:$8</definedName>
    <definedName name="_xlnm.Print_Area" localSheetId="0">Лист1!$A$1:$J$342</definedName>
  </definedNames>
  <calcPr calcId="162913"/>
</workbook>
</file>

<file path=xl/calcChain.xml><?xml version="1.0" encoding="utf-8"?>
<calcChain xmlns="http://schemas.openxmlformats.org/spreadsheetml/2006/main">
  <c r="I11" i="1" l="1"/>
  <c r="I12" i="1"/>
  <c r="I13" i="1"/>
  <c r="H13" i="1" l="1"/>
  <c r="H14" i="1"/>
  <c r="H80" i="1" l="1"/>
  <c r="H81" i="1"/>
  <c r="I336" i="1"/>
  <c r="G337" i="1" l="1"/>
  <c r="G338" i="1"/>
  <c r="G339" i="1"/>
  <c r="G336" i="1"/>
  <c r="F337" i="1"/>
  <c r="F338" i="1"/>
  <c r="F339" i="1"/>
  <c r="F336" i="1"/>
  <c r="F12" i="1"/>
  <c r="G13" i="1"/>
  <c r="G12" i="1"/>
  <c r="G44" i="1" l="1"/>
  <c r="H44" i="1"/>
  <c r="I44" i="1"/>
  <c r="G43" i="1"/>
  <c r="H43" i="1"/>
  <c r="I43" i="1"/>
  <c r="G42" i="1"/>
  <c r="H42" i="1"/>
  <c r="I42" i="1"/>
  <c r="F42" i="1"/>
  <c r="F43" i="1"/>
  <c r="F44" i="1"/>
  <c r="G41" i="1"/>
  <c r="H41" i="1"/>
  <c r="I41" i="1"/>
  <c r="F41" i="1"/>
  <c r="F45" i="1"/>
  <c r="G45" i="1"/>
  <c r="H45" i="1"/>
  <c r="I45" i="1"/>
  <c r="G63" i="1"/>
  <c r="H63" i="1"/>
  <c r="I63" i="1"/>
  <c r="F63" i="1"/>
  <c r="F39" i="1" l="1"/>
  <c r="I186" i="1"/>
  <c r="I185" i="1"/>
  <c r="I261" i="1"/>
  <c r="F282" i="1" l="1"/>
  <c r="F283" i="1"/>
  <c r="F284" i="1"/>
  <c r="G282" i="1"/>
  <c r="G283" i="1"/>
  <c r="G126" i="1" l="1"/>
  <c r="H126" i="1"/>
  <c r="I126" i="1"/>
  <c r="G125" i="1"/>
  <c r="H125" i="1"/>
  <c r="I125" i="1"/>
  <c r="F125" i="1"/>
  <c r="F126" i="1"/>
  <c r="H254" i="1" l="1"/>
  <c r="H339" i="1" s="1"/>
  <c r="H11" i="1"/>
  <c r="H12" i="1"/>
  <c r="H9" i="1" l="1"/>
  <c r="I105" i="1"/>
  <c r="I255" i="1" l="1"/>
  <c r="I231" i="1"/>
  <c r="I328" i="1"/>
  <c r="H328" i="1"/>
  <c r="G328" i="1"/>
  <c r="F328" i="1"/>
  <c r="I228" i="1" l="1"/>
  <c r="I251" i="1" l="1"/>
  <c r="I188" i="1"/>
  <c r="I187" i="1"/>
  <c r="I79" i="1"/>
  <c r="I254" i="1"/>
  <c r="I14" i="1"/>
  <c r="I281" i="1"/>
  <c r="I252" i="1"/>
  <c r="I282" i="1"/>
  <c r="I162" i="1"/>
  <c r="H251" i="1"/>
  <c r="H281" i="1"/>
  <c r="H252" i="1"/>
  <c r="H282" i="1"/>
  <c r="H162" i="1"/>
  <c r="H186" i="1"/>
  <c r="H228" i="1"/>
  <c r="H253" i="1"/>
  <c r="H127" i="1"/>
  <c r="H283" i="1"/>
  <c r="H79" i="1"/>
  <c r="H163" i="1"/>
  <c r="H229" i="1"/>
  <c r="H187" i="1"/>
  <c r="I253" i="1"/>
  <c r="I127" i="1"/>
  <c r="I283" i="1"/>
  <c r="I163" i="1"/>
  <c r="I229" i="1"/>
  <c r="I225" i="1" s="1"/>
  <c r="H273" i="1"/>
  <c r="I273" i="1"/>
  <c r="G163" i="1"/>
  <c r="G162" i="1"/>
  <c r="G127" i="1"/>
  <c r="H185" i="1"/>
  <c r="H227" i="1"/>
  <c r="G213" i="1"/>
  <c r="H213" i="1"/>
  <c r="I213" i="1"/>
  <c r="F213" i="1"/>
  <c r="G164" i="1"/>
  <c r="H164" i="1"/>
  <c r="I164" i="1"/>
  <c r="G161" i="1"/>
  <c r="H161" i="1"/>
  <c r="I161" i="1"/>
  <c r="F161" i="1"/>
  <c r="F162" i="1"/>
  <c r="F163" i="1"/>
  <c r="F164" i="1"/>
  <c r="G129" i="1"/>
  <c r="G135" i="1"/>
  <c r="G141" i="1"/>
  <c r="G147" i="1"/>
  <c r="G153" i="1"/>
  <c r="H129" i="1"/>
  <c r="H135" i="1"/>
  <c r="H141" i="1"/>
  <c r="H147" i="1"/>
  <c r="H153" i="1"/>
  <c r="I129" i="1"/>
  <c r="I135" i="1"/>
  <c r="I141" i="1"/>
  <c r="I147" i="1"/>
  <c r="I153" i="1"/>
  <c r="F129" i="1"/>
  <c r="F135" i="1"/>
  <c r="F141" i="1"/>
  <c r="F147" i="1"/>
  <c r="F153" i="1"/>
  <c r="G128" i="1"/>
  <c r="H128" i="1"/>
  <c r="I128" i="1"/>
  <c r="F127" i="1"/>
  <c r="F128" i="1"/>
  <c r="F105" i="1"/>
  <c r="G33" i="1"/>
  <c r="H33" i="1"/>
  <c r="I33" i="1"/>
  <c r="F33" i="1"/>
  <c r="G251" i="1"/>
  <c r="G252" i="1"/>
  <c r="G253" i="1"/>
  <c r="G254" i="1"/>
  <c r="F251" i="1"/>
  <c r="F252" i="1"/>
  <c r="F253" i="1"/>
  <c r="F254" i="1"/>
  <c r="I117" i="1"/>
  <c r="H117" i="1"/>
  <c r="G117" i="1"/>
  <c r="F117" i="1"/>
  <c r="H284" i="1"/>
  <c r="I284" i="1"/>
  <c r="G284" i="1"/>
  <c r="G281" i="1"/>
  <c r="F281" i="1"/>
  <c r="I315" i="1"/>
  <c r="H315" i="1"/>
  <c r="G315" i="1"/>
  <c r="F315" i="1"/>
  <c r="H21" i="1"/>
  <c r="I21" i="1"/>
  <c r="F27" i="1"/>
  <c r="G21" i="1"/>
  <c r="F14" i="1"/>
  <c r="G14" i="1"/>
  <c r="G11" i="1"/>
  <c r="F11" i="1"/>
  <c r="G15" i="1"/>
  <c r="H15" i="1"/>
  <c r="I15" i="1"/>
  <c r="F21" i="1"/>
  <c r="F15" i="1"/>
  <c r="H32" i="1"/>
  <c r="H27" i="1" s="1"/>
  <c r="I27" i="1"/>
  <c r="H267" i="1"/>
  <c r="I267" i="1"/>
  <c r="H261" i="1"/>
  <c r="H255" i="1"/>
  <c r="H224" i="1"/>
  <c r="H221" i="1"/>
  <c r="I81" i="1"/>
  <c r="H87" i="1"/>
  <c r="I87" i="1"/>
  <c r="H93" i="1"/>
  <c r="I93" i="1"/>
  <c r="H99" i="1"/>
  <c r="I99" i="1"/>
  <c r="H111" i="1"/>
  <c r="I111" i="1"/>
  <c r="H322" i="1"/>
  <c r="I322" i="1"/>
  <c r="H57" i="1"/>
  <c r="I57" i="1"/>
  <c r="H51" i="1"/>
  <c r="I51" i="1"/>
  <c r="H309" i="1"/>
  <c r="I309" i="1"/>
  <c r="H303" i="1"/>
  <c r="I303" i="1"/>
  <c r="H297" i="1"/>
  <c r="I297" i="1"/>
  <c r="H291" i="1"/>
  <c r="I291" i="1"/>
  <c r="H285" i="1"/>
  <c r="I285" i="1"/>
  <c r="I219" i="1"/>
  <c r="H177" i="1"/>
  <c r="I177" i="1"/>
  <c r="H171" i="1"/>
  <c r="I171" i="1"/>
  <c r="H165" i="1"/>
  <c r="I165" i="1"/>
  <c r="H207" i="1"/>
  <c r="I207" i="1"/>
  <c r="H201" i="1"/>
  <c r="I201" i="1"/>
  <c r="H195" i="1"/>
  <c r="I195" i="1"/>
  <c r="H189" i="1"/>
  <c r="I189" i="1"/>
  <c r="H243" i="1"/>
  <c r="I243" i="1"/>
  <c r="H237" i="1"/>
  <c r="I237" i="1"/>
  <c r="H231" i="1"/>
  <c r="G80" i="1"/>
  <c r="F80" i="1"/>
  <c r="G228" i="1"/>
  <c r="G186" i="1"/>
  <c r="G229" i="1"/>
  <c r="G187" i="1"/>
  <c r="G79" i="1"/>
  <c r="I227" i="1"/>
  <c r="I77" i="1"/>
  <c r="F228" i="1"/>
  <c r="F229" i="1"/>
  <c r="F79" i="1"/>
  <c r="G188" i="1"/>
  <c r="G230" i="1"/>
  <c r="H188" i="1"/>
  <c r="H230" i="1"/>
  <c r="I230" i="1"/>
  <c r="I80" i="1"/>
  <c r="G78" i="1"/>
  <c r="H78" i="1"/>
  <c r="I78" i="1"/>
  <c r="G185" i="1"/>
  <c r="G227" i="1"/>
  <c r="G77" i="1"/>
  <c r="H77" i="1"/>
  <c r="F186" i="1"/>
  <c r="F78" i="1"/>
  <c r="F187" i="1"/>
  <c r="F188" i="1"/>
  <c r="F230" i="1"/>
  <c r="F185" i="1"/>
  <c r="F227" i="1"/>
  <c r="F77" i="1"/>
  <c r="G99" i="1"/>
  <c r="F99" i="1"/>
  <c r="G93" i="1"/>
  <c r="F93" i="1"/>
  <c r="F75" i="1" s="1"/>
  <c r="F81" i="1"/>
  <c r="F87" i="1"/>
  <c r="G87" i="1"/>
  <c r="G81" i="1"/>
  <c r="F321" i="1"/>
  <c r="G321" i="1"/>
  <c r="H321" i="1"/>
  <c r="I321" i="1"/>
  <c r="F285" i="1"/>
  <c r="G285" i="1"/>
  <c r="G111" i="1"/>
  <c r="F111" i="1"/>
  <c r="G322" i="1"/>
  <c r="F322" i="1"/>
  <c r="G201" i="1"/>
  <c r="F201" i="1"/>
  <c r="F69" i="1"/>
  <c r="G291" i="1"/>
  <c r="G273" i="1"/>
  <c r="F273" i="1"/>
  <c r="G195" i="1"/>
  <c r="F195" i="1"/>
  <c r="G243" i="1"/>
  <c r="F243" i="1"/>
  <c r="G207" i="1"/>
  <c r="F207" i="1"/>
  <c r="G189" i="1"/>
  <c r="F189" i="1"/>
  <c r="F231" i="1"/>
  <c r="F237" i="1"/>
  <c r="G57" i="1"/>
  <c r="G51" i="1"/>
  <c r="F57" i="1"/>
  <c r="F51" i="1"/>
  <c r="G309" i="1"/>
  <c r="G303" i="1"/>
  <c r="G297" i="1"/>
  <c r="F309" i="1"/>
  <c r="F303" i="1"/>
  <c r="F297" i="1"/>
  <c r="F291" i="1"/>
  <c r="F219" i="1"/>
  <c r="G177" i="1"/>
  <c r="G171" i="1"/>
  <c r="F177" i="1"/>
  <c r="F171" i="1"/>
  <c r="G165" i="1"/>
  <c r="F165" i="1"/>
  <c r="G237" i="1"/>
  <c r="G231" i="1"/>
  <c r="G267" i="1"/>
  <c r="G261" i="1"/>
  <c r="G255" i="1"/>
  <c r="F267" i="1"/>
  <c r="F261" i="1"/>
  <c r="F255" i="1"/>
  <c r="G219" i="1"/>
  <c r="G69" i="1"/>
  <c r="G27" i="1"/>
  <c r="H69" i="1"/>
  <c r="I69" i="1"/>
  <c r="H105" i="1"/>
  <c r="G105" i="1"/>
  <c r="F183" i="1"/>
  <c r="I339" i="1" l="1"/>
  <c r="H336" i="1"/>
  <c r="H337" i="1"/>
  <c r="I337" i="1"/>
  <c r="H338" i="1"/>
  <c r="I338" i="1"/>
  <c r="I9" i="1"/>
  <c r="H219" i="1"/>
  <c r="G279" i="1"/>
  <c r="G123" i="1"/>
  <c r="F159" i="1"/>
  <c r="G9" i="1"/>
  <c r="H249" i="1"/>
  <c r="I39" i="1"/>
  <c r="H39" i="1"/>
  <c r="H183" i="1"/>
  <c r="H159" i="1"/>
  <c r="F279" i="1"/>
  <c r="G225" i="1"/>
  <c r="F225" i="1"/>
  <c r="G183" i="1"/>
  <c r="G159" i="1"/>
  <c r="G75" i="1"/>
  <c r="I279" i="1"/>
  <c r="H279" i="1"/>
  <c r="I249" i="1"/>
  <c r="H225" i="1"/>
  <c r="I183" i="1"/>
  <c r="I159" i="1"/>
  <c r="H123" i="1"/>
  <c r="I123" i="1"/>
  <c r="I75" i="1"/>
  <c r="H75" i="1"/>
  <c r="F9" i="1"/>
  <c r="F249" i="1"/>
  <c r="G249" i="1"/>
  <c r="F123" i="1"/>
  <c r="G39" i="1"/>
  <c r="I334" i="1" l="1"/>
  <c r="H334" i="1"/>
  <c r="F334" i="1"/>
  <c r="G334" i="1"/>
</calcChain>
</file>

<file path=xl/sharedStrings.xml><?xml version="1.0" encoding="utf-8"?>
<sst xmlns="http://schemas.openxmlformats.org/spreadsheetml/2006/main" count="500" uniqueCount="173">
  <si>
    <t>ОТЧЕТ</t>
  </si>
  <si>
    <t>пп</t>
  </si>
  <si>
    <t>№ программы согласно Реестру муниципальных программ</t>
  </si>
  <si>
    <t>Наименование программы</t>
  </si>
  <si>
    <t>Объём финансирования (тыс. руб.)</t>
  </si>
  <si>
    <t>Источники финансирования</t>
  </si>
  <si>
    <t>Всего на период действия программы</t>
  </si>
  <si>
    <t>Всего за период действия программы</t>
  </si>
  <si>
    <t>в том числе:</t>
  </si>
  <si>
    <t>ИТОГО:</t>
  </si>
  <si>
    <t xml:space="preserve">Всего </t>
  </si>
  <si>
    <t xml:space="preserve">  федеральный бюджет</t>
  </si>
  <si>
    <t xml:space="preserve"> краевой бюджет</t>
  </si>
  <si>
    <t xml:space="preserve"> местный бюджет</t>
  </si>
  <si>
    <t xml:space="preserve"> внебюджетные источники</t>
  </si>
  <si>
    <t>федеральный бюджет</t>
  </si>
  <si>
    <t>о расходовании бюджетных и внебюджетных средств</t>
  </si>
  <si>
    <t>на реализацию муниципальных программ Арсеньевского городского округа</t>
  </si>
  <si>
    <t>на отчетный год</t>
  </si>
  <si>
    <t>11.1</t>
  </si>
  <si>
    <t>11.2</t>
  </si>
  <si>
    <t>"Подготовка территории Арсеньевского городского округа к праздничным мероприятиям"</t>
  </si>
  <si>
    <t>10.2</t>
  </si>
  <si>
    <t>отдельные мероприятия</t>
  </si>
  <si>
    <t>Отдельные мероприятия</t>
  </si>
  <si>
    <t>10.3</t>
  </si>
  <si>
    <t>План</t>
  </si>
  <si>
    <t>Факт</t>
  </si>
  <si>
    <t xml:space="preserve"> </t>
  </si>
  <si>
    <t>Нормативный акт об утверждении программы</t>
  </si>
  <si>
    <t>6.1</t>
  </si>
  <si>
    <t>6.2</t>
  </si>
  <si>
    <t>6.3</t>
  </si>
  <si>
    <t>10.1</t>
  </si>
  <si>
    <t>13. 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Арсеньевского городского округа" на 2016-2018 годы,
 в том числе:</t>
  </si>
  <si>
    <t>111-16-18</t>
  </si>
  <si>
    <t>подпрограмма  "Развитие массовой физической культуры и спорта в Арсеньевском городском округе"</t>
  </si>
  <si>
    <t>подпрограмма  "Подготовка спортивного резерва в Арсеньевском городском округе"</t>
  </si>
  <si>
    <t>подпрограмма  "Повышение безопасности дорожного движения на территории Арсеньевского городского округа"</t>
  </si>
  <si>
    <t>подпрограмма "Ремонт автомобильных дорог общего пользования Арсеньевского городского округа"</t>
  </si>
  <si>
    <t>подпрограмма  "Ремонт дворовых территорий многоквартирных домов и проездов к дворовым территориям многоквартирных домов Арсеньевского городского округа"</t>
  </si>
  <si>
    <t>Постановление администрации АГО от 09.12.2015 № 881-па, изменения от 13.05.2016 № 370-па</t>
  </si>
  <si>
    <t>13</t>
  </si>
  <si>
    <t>за отчетный период</t>
  </si>
  <si>
    <t xml:space="preserve"> подпрограмма "Развитие системы дошкольного образования Арсеньевского городского округа"</t>
  </si>
  <si>
    <t xml:space="preserve"> подпрограмма "Развитие системы общего образования Арсеньевского городского округа"</t>
  </si>
  <si>
    <t>подпрограмма "Развитие системы дополнительного образования, отдыха, оздоровления и занятости детей и подростков Арсеньевского городскоо округа"</t>
  </si>
  <si>
    <t xml:space="preserve"> подпрограмма "Долгосрочное финансовое планирование и организация бюджетного процесса, совершенствование межбюджетных отношений в Арсеньевском городском округе"</t>
  </si>
  <si>
    <t xml:space="preserve"> подпрограмма "Содержание территории Арсеньевского городского округа"</t>
  </si>
  <si>
    <t xml:space="preserve"> подпрограмма "Озеленение города"</t>
  </si>
  <si>
    <t xml:space="preserve"> подпрограмма "Содержание территории городских кладбищ"</t>
  </si>
  <si>
    <t xml:space="preserve"> подпрограмма "Содержание и развитие системы ливневой канализации Арсеньевского городского округа"</t>
  </si>
  <si>
    <t xml:space="preserve"> подпрограмма  "Снижение рисков и смягчение последствий чрезвычайных ситуаций природного и техногенного характера в Арсеньевском городском округе"</t>
  </si>
  <si>
    <t xml:space="preserve"> подпрограмма "Пожарная безопасность"</t>
  </si>
  <si>
    <t xml:space="preserve"> подпрограмма "Профилактика правонарушений, терроризма и экстремизма"</t>
  </si>
  <si>
    <t>4.1</t>
  </si>
  <si>
    <t>4.2</t>
  </si>
  <si>
    <t>4.3</t>
  </si>
  <si>
    <t>6.4</t>
  </si>
  <si>
    <t>11.4</t>
  </si>
  <si>
    <t>16.1</t>
  </si>
  <si>
    <t>16.2</t>
  </si>
  <si>
    <t>16.3</t>
  </si>
  <si>
    <t>16.4</t>
  </si>
  <si>
    <t>17.</t>
  </si>
  <si>
    <t>18.</t>
  </si>
  <si>
    <t>подпрограмма "Благоустройство территорий, детских и спортивных площадок на территории Арсеньевского городского округа"</t>
  </si>
  <si>
    <t xml:space="preserve"> подпрограмма "Управление имуществом, находящимся в собственности и в ведении Арсеньевского городского округа" на 2015-2021годы</t>
  </si>
  <si>
    <t xml:space="preserve"> подпрограмма "Развитие малого и среднего предпринимательства в Арсеньевском городском округе" на 2015-2021 годы</t>
  </si>
  <si>
    <t>118-18-24</t>
  </si>
  <si>
    <t xml:space="preserve"> отдельное мероприятие "Обеспечение граждан твердым топливом (дровами)"</t>
  </si>
  <si>
    <t xml:space="preserve"> Обеспечение жилыми помещениями детей-смрот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</si>
  <si>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"Переселение граждан из аварийного жилищного фонда  в Арсеньевском городском округе" на 2020-2024 годы</t>
  </si>
  <si>
    <t>119-20-24</t>
  </si>
  <si>
    <t>3. Муниципальная программа "Доступная среда" на период 2020-2024 годы</t>
  </si>
  <si>
    <t>120-20-24</t>
  </si>
  <si>
    <t>1.</t>
  </si>
  <si>
    <t>2.</t>
  </si>
  <si>
    <t>3.</t>
  </si>
  <si>
    <t>Муниципальная программа "Экономическое развитие и инновационная экономика Арсеньевского городского округа" на 2020-2024 годы, 
в том числе:</t>
  </si>
  <si>
    <t>121-20-24</t>
  </si>
  <si>
    <t>4</t>
  </si>
  <si>
    <t>122-20-24</t>
  </si>
  <si>
    <t>13. Муниципальная программа "Безопасный город" на 2020-2024 годы,
 в том числе:</t>
  </si>
  <si>
    <t>123-20-24</t>
  </si>
  <si>
    <t>6</t>
  </si>
  <si>
    <t>124-20-24</t>
  </si>
  <si>
    <t>Муниципальная  программа "Развитие культуры Арсеньевского городского округа" на 2020-2024 годы</t>
  </si>
  <si>
    <t>7.</t>
  </si>
  <si>
    <t>8.</t>
  </si>
  <si>
    <t>125-20-24</t>
  </si>
  <si>
    <t>126-20-24</t>
  </si>
  <si>
    <t>Муниципальная программа  "Противодействие коррупции в администрации Арсеньевского городского округа" на 2020-2024 годы</t>
  </si>
  <si>
    <t>Муниципальная программа  "Развитие муниципальной службы в  Арсеньевском городском округе  на 2020-2024 годы</t>
  </si>
  <si>
    <t>9.</t>
  </si>
  <si>
    <t>10.</t>
  </si>
  <si>
    <t>127-20-24</t>
  </si>
  <si>
    <t>10.4</t>
  </si>
  <si>
    <t>10.5</t>
  </si>
  <si>
    <t>11.</t>
  </si>
  <si>
    <t>12.</t>
  </si>
  <si>
    <t>128-20-24</t>
  </si>
  <si>
    <t>Муниципальная программа "Развитие транспортного комплекса Арсеньевского городского округа" на 2020-2024 годы,
в том числе:</t>
  </si>
  <si>
    <t>129-20-24</t>
  </si>
  <si>
    <t>Муниципальная программа "Развитие физической культуры и спорта в Арсеньевском городском округе" на 2020-2024 годы,
в том числе:</t>
  </si>
  <si>
    <t xml:space="preserve">Постановление администрации АГО от 14.11.2019 № 826-па </t>
  </si>
  <si>
    <t>12.1</t>
  </si>
  <si>
    <t>12.2</t>
  </si>
  <si>
    <t>12.3</t>
  </si>
  <si>
    <t>12.4</t>
  </si>
  <si>
    <t>13.</t>
  </si>
  <si>
    <t>130-20-24</t>
  </si>
  <si>
    <t>Муниципальная программа "Развитие внутреннего и въездного туризма на территории Арсеньевского городского округа" на 2020-2024 годы</t>
  </si>
  <si>
    <t>14.</t>
  </si>
  <si>
    <t>131-20-24</t>
  </si>
  <si>
    <t>подпрограмма  "Профилактика злоупотребления наркотическими средствами, психотропными веществами и их прекурсорами" на 2020-2024 годы"</t>
  </si>
  <si>
    <t>Муниципальная программа "Развитие водохозяйственного комплекса в Арсеньевском городском округе" на 2020-2024 годы</t>
  </si>
  <si>
    <t>15.</t>
  </si>
  <si>
    <t>132-20-24</t>
  </si>
  <si>
    <t>Муниципальная программа "Энергоэффективность и развитие энергетики Арсеньевского городского округа" на 2020-2024 годы,
 в том числе:</t>
  </si>
  <si>
    <t xml:space="preserve"> подпрограмма "Энергосбережение и повышение энергетичесой эффективности в Арсеньевском городском округе" на 2020-2024 годы</t>
  </si>
  <si>
    <t xml:space="preserve"> подпрограмма "Обслуживание уличного освещения Арсеньевского городского округа" на 2020-2024 годы</t>
  </si>
  <si>
    <t>133-20-24</t>
  </si>
  <si>
    <t>Муниципальная программа "Развитие образования Арсеньевского городского округа" на 2020-2024 годы,
 в том числе:</t>
  </si>
  <si>
    <t>134-20-24</t>
  </si>
  <si>
    <t>Муниципальная программа "Обеспечение доступным жильем и качественными услугами ЖКХ населения Арсеньевского городского округа" на 2020-2024 годы,
 в том числе:</t>
  </si>
  <si>
    <t xml:space="preserve"> подпрограмма "Чистая вода" на территории Арсеньевского городского округа" на 2020-2024 годы</t>
  </si>
  <si>
    <t xml:space="preserve"> подпрограмма "Обеспечение жильем молодых семей Арсеньевского городского округа" на 2020-2024 годы</t>
  </si>
  <si>
    <t xml:space="preserve"> подпрограмма "Обеспечение земельных участков инженерной инфраструктурой и проездами к земельным участкам на территории Арсеньевского городского округа" на 2020-2024 годы</t>
  </si>
  <si>
    <t>15.1</t>
  </si>
  <si>
    <t>15.2</t>
  </si>
  <si>
    <t>15.3</t>
  </si>
  <si>
    <t>16.</t>
  </si>
  <si>
    <t>17.1</t>
  </si>
  <si>
    <t>17.2</t>
  </si>
  <si>
    <t>17.3</t>
  </si>
  <si>
    <t>17.4</t>
  </si>
  <si>
    <t>17.5</t>
  </si>
  <si>
    <t>17.6</t>
  </si>
  <si>
    <t>135-20-24</t>
  </si>
  <si>
    <t>Муниципальная программа "Материально-техническое обеспечение органов местного самоуправления Арсеньевского городского округа" на 2020-2024 годы</t>
  </si>
  <si>
    <t xml:space="preserve"> подпрограмма "Содержание и ремонт муниципального жилищного фонда" на 2020-2024 годы</t>
  </si>
  <si>
    <t>Муниципальная программа "Информационное общество" на 2020-2024 годы</t>
  </si>
  <si>
    <t>Муниципальная программа "Благоустройство Арсеньевского городского округа" на 2020-2024 годы,
 в том числе:</t>
  </si>
  <si>
    <t>"Формирование современной городской среды Арсеньевского городского округа" на 2020-2024 годы</t>
  </si>
  <si>
    <t>136-21-24</t>
  </si>
  <si>
    <t>Постановление администрации АГО от 05.11.2020 № 656-па</t>
  </si>
  <si>
    <t>Муниципальная программа «Укрепление общественного здоровья населения Арсеньевского городского округа» на 2021-2024 годы</t>
  </si>
  <si>
    <t>Yачальник управления экономики и инвестиций</t>
  </si>
  <si>
    <t>Л.Л.Конечных</t>
  </si>
  <si>
    <t>Примечание</t>
  </si>
  <si>
    <t>Постановление администрации АГО от 01.11.2019 № 781-па</t>
  </si>
  <si>
    <t>подпрограмма "Формирование современной городской среды Арсеньевского городского округа" на 2020-2024 годы</t>
  </si>
  <si>
    <t>Постановление администрации АГО от 14.11.2019 № 828-па, от 18.12.2020 № 755-па, от 18.03.2021 № 135-па, от 20.04.2022 № 225-па</t>
  </si>
  <si>
    <t>Постановление администрации АГО от 14.11.2019 № 830-па, изменения от 16.06.2020 № 343-па, от 05.07.2021 № 350-па, от 20.04.2022 № 222-па</t>
  </si>
  <si>
    <t>Постановление администрации АГО от 14.11.2019 № 832-па, изменения от 13.07.2020  № 401-па</t>
  </si>
  <si>
    <t>4.4</t>
  </si>
  <si>
    <t xml:space="preserve">Отдельные мероприятия </t>
  </si>
  <si>
    <t>Постановление администрации АГО от 14.11.2019 № 827-па, от 13.01.2021 № 02-па, от 09.02.2022 № 71-па</t>
  </si>
  <si>
    <t>за 9 месяцев 2022  года</t>
  </si>
  <si>
    <t>Постановление администрации АГО от 30.10.2017 № 677-па, изменения от 02.04.2018 "№ 196-па, от  18.10.2018 № 676-па, от 07.02.2019 № 76-па, от 22.03.2019 № 191-па, от 13.06.2019 № 403-па, от 24.07.2019 № 528-па, от 30.12.2019 № 977-па, от 29.06.2020 № 374-па, от 15.02.2021 № 68-па, от 02.08.2021 № 403-па, от 29.10.2021 № 535-па, от 19.05.2022 № 286-па, от 29.06.2022 № 365-па, 22.09.2022 № 554</t>
  </si>
  <si>
    <t>Постановление администрации АГО от 08.10.2019 № 722-па, от 05.05.2022 № 252-па</t>
  </si>
  <si>
    <t>Постановление администрации АГО от 25.10.2019 № 766-па, от 13.07.2020 № 404-па, от 10.12.2020 № 732-па, от 23.03.2022 № 151-па, от 09.09.2022 № 525-па</t>
  </si>
  <si>
    <t>Постановление администрации АГО от 29.10.2019 № 776-па, от 12.12.2019 № 916-па, от 28.02.2020 № 115-па, от 22.05.2020 № 288-па, от 07.12.2020 № 725-па, от 30.03.2021 № 152-па, от 06.10.2021 № 496-па, от 09.12.2021 № 617-па, от 22.02.2022 № 101-па, от 18.03.2022 № 145-па, от 14.07.2022 № 415-па, от 07.10.2022 № 582-па</t>
  </si>
  <si>
    <t>Постановление администрации АГО от 29.10.2019 № 777-па, от 28.12.2020 № 770-па, от 09.03.2022 № 128-па, от 19.09.2022 №  544-па</t>
  </si>
  <si>
    <t>Постановление администрации  АГО от 13.11.2019 № 818-па, изменения от 09.06.2020 № 333-па, от 21.09.2021 № 469-па, от 24.01.2022 № 26-па; от 18.05.2022 № 277-па, от 21.09.2022 № 469-па, от 18.10.2022 № 596-па</t>
  </si>
  <si>
    <t>Постановление администрации АГО от 14.11.2019 № 821-па, изменения от 21.05.2020 № 286-па, от 23.06.2020 № 366-ра, от 29.12.2020 № 778-па, от 24.02.2022 № 106-па, от 16.09.2022 № 539-па</t>
  </si>
  <si>
    <t>Постановление администрации  АГО от 14.11.2019 № 822-па, изменения от 21.05.2020 № 287-па, от 29.12.2020 № 779-па, от 24.02.2022 № 105-па, от 16.09.2022 № 540-па</t>
  </si>
  <si>
    <t xml:space="preserve">  Постановление администрации АГО от 14.11.2019 № 824-па, изменения от 25.03.2020 года № 171-МПА, от 16.04.2020 года № 176-МПА, от 29.04.2020 года  № 177-МПА, от 22.06.2020 № 190- МПА, от 30.09.2020 № 595-па, от 29.12.2020 № 781-па, от 17.03.2021 №132-па, от 18.03.2022 № 146-па, от 26.09.2022 № 557-па</t>
  </si>
  <si>
    <t xml:space="preserve"> Постановление администрации АГО от 14.11.2019 № 825-па, от 21.01.2021 № 24-па, изменения  от 26.02.2021 № 268-па, 11.02.2022 № 01-па, от 21.09.2022 № 550-па</t>
  </si>
  <si>
    <t>Отменена постановлением администрации городского округа  от 20.04.2022 № 225-па</t>
  </si>
  <si>
    <t>Постановление администрации АГО от 14.11.2019 № 829-па, от 04.04.2020 № 189-па, от 17.07.2020  № 417-па, от 09.11.2020 № 653-па, от 18.12.2020 № 755-па, от 20.04.2022 № 226-па, от 16.11.2022 № 642-па</t>
  </si>
  <si>
    <t>Постановление администрации АГО от 14.11.2019 № 831-па, изменения от 29.03.2021 № 151-па, от 08.06.2022 № 330-па, от 26.09.2022 № 558-па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</si>
</sst>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2"/>
      <color indexed="4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3" borderId="2" xfId="0" applyNumberFormat="1" applyFont="1" applyFill="1" applyBorder="1" applyAlignment="1">
      <alignment horizontal="center" vertical="top"/>
    </xf>
    <xf numFmtId="0" fontId="0" fillId="3" borderId="0" xfId="0" applyFill="1"/>
    <xf numFmtId="0" fontId="2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6" fillId="0" borderId="0" xfId="0" applyFont="1" applyFill="1"/>
    <xf numFmtId="4" fontId="5" fillId="0" borderId="3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5" borderId="3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4" fontId="4" fillId="4" borderId="3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4" fontId="5" fillId="0" borderId="3" xfId="0" applyNumberFormat="1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4" fillId="6" borderId="1" xfId="0" applyFont="1" applyFill="1" applyBorder="1" applyAlignment="1">
      <alignment vertical="center" wrapText="1"/>
    </xf>
    <xf numFmtId="4" fontId="4" fillId="6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 wrapText="1"/>
    </xf>
    <xf numFmtId="4" fontId="4" fillId="6" borderId="3" xfId="0" applyNumberFormat="1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left" vertical="center"/>
    </xf>
    <xf numFmtId="0" fontId="6" fillId="0" borderId="0" xfId="0" applyFont="1"/>
    <xf numFmtId="0" fontId="5" fillId="0" borderId="0" xfId="0" applyFont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" fontId="4" fillId="6" borderId="5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4" fontId="5" fillId="5" borderId="6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4" fontId="4" fillId="6" borderId="5" xfId="0" applyNumberFormat="1" applyFont="1" applyFill="1" applyBorder="1" applyAlignment="1">
      <alignment horizontal="center" vertical="center" wrapText="1"/>
    </xf>
    <xf numFmtId="4" fontId="4" fillId="6" borderId="6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/>
    </xf>
    <xf numFmtId="4" fontId="8" fillId="0" borderId="6" xfId="0" applyNumberFormat="1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4" fontId="4" fillId="4" borderId="6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0" fillId="7" borderId="4" xfId="0" applyFill="1" applyBorder="1"/>
    <xf numFmtId="0" fontId="0" fillId="7" borderId="4" xfId="0" applyFill="1" applyBorder="1" applyAlignment="1">
      <alignment horizontal="center" wrapText="1"/>
    </xf>
    <xf numFmtId="49" fontId="0" fillId="0" borderId="1" xfId="0" applyNumberForma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4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0" fillId="0" borderId="4" xfId="0" applyFill="1" applyBorder="1"/>
    <xf numFmtId="49" fontId="0" fillId="0" borderId="2" xfId="0" applyNumberFormat="1" applyBorder="1" applyAlignment="1">
      <alignment horizontal="center" vertical="top"/>
    </xf>
    <xf numFmtId="49" fontId="0" fillId="0" borderId="4" xfId="0" applyNumberFormat="1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0;&#1072;&#1096;&#1085;&#1080;&#1082;&#1086;&#1074;&#1072;/&#1055;&#1088;&#1086;&#1075;&#1088;&#1072;&#1084;&#1084;&#1099;/&#1056;&#1077;&#1077;&#1089;&#1090;&#1088;&#1099;/&#1056;&#1045;&#1045;&#1057;&#1058;&#1056;%20&#1087;&#1088;&#1086;&#1075;&#1088;&#1072;&#1084;&#1084;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8">
          <cell r="I18">
            <v>0</v>
          </cell>
        </row>
        <row r="75">
          <cell r="G75">
            <v>0</v>
          </cell>
          <cell r="I75">
            <v>0</v>
          </cell>
        </row>
        <row r="78">
          <cell r="G78">
            <v>0</v>
          </cell>
          <cell r="I78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2"/>
  <sheetViews>
    <sheetView tabSelected="1" view="pageBreakPreview" zoomScaleSheetLayoutView="100" workbookViewId="0">
      <pane ySplit="7" topLeftCell="A281" activePane="bottomLeft" state="frozen"/>
      <selection pane="bottomLeft" activeCell="H20" sqref="H20"/>
    </sheetView>
  </sheetViews>
  <sheetFormatPr defaultRowHeight="15" x14ac:dyDescent="0.2"/>
  <cols>
    <col min="1" max="1" width="5.85546875" customWidth="1"/>
    <col min="2" max="2" width="12.85546875" style="15" customWidth="1"/>
    <col min="3" max="3" width="38.85546875" style="17" customWidth="1"/>
    <col min="4" max="4" width="42.42578125" customWidth="1"/>
    <col min="5" max="5" width="24.28515625" customWidth="1"/>
    <col min="6" max="6" width="22.28515625" style="9" customWidth="1"/>
    <col min="7" max="7" width="15.42578125" style="9" customWidth="1"/>
    <col min="8" max="8" width="23.140625" style="9" customWidth="1"/>
    <col min="9" max="9" width="16.42578125" style="9" customWidth="1"/>
    <col min="10" max="10" width="18.42578125" style="70" customWidth="1"/>
  </cols>
  <sheetData>
    <row r="1" spans="1:11" ht="18.75" x14ac:dyDescent="0.3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69"/>
    </row>
    <row r="2" spans="1:11" ht="18.75" x14ac:dyDescent="0.3">
      <c r="A2" s="109" t="s">
        <v>16</v>
      </c>
      <c r="B2" s="109"/>
      <c r="C2" s="109"/>
      <c r="D2" s="109"/>
      <c r="E2" s="109"/>
      <c r="F2" s="109"/>
      <c r="G2" s="109"/>
      <c r="H2" s="109"/>
      <c r="I2" s="109"/>
    </row>
    <row r="3" spans="1:11" ht="18.75" x14ac:dyDescent="0.3">
      <c r="A3" s="109" t="s">
        <v>17</v>
      </c>
      <c r="B3" s="109"/>
      <c r="C3" s="109"/>
      <c r="D3" s="109"/>
      <c r="E3" s="109"/>
      <c r="F3" s="109"/>
      <c r="G3" s="109"/>
      <c r="H3" s="109"/>
      <c r="I3" s="109"/>
    </row>
    <row r="4" spans="1:11" ht="18.75" x14ac:dyDescent="0.3">
      <c r="A4" s="110" t="s">
        <v>159</v>
      </c>
      <c r="B4" s="110"/>
      <c r="C4" s="110"/>
      <c r="D4" s="110"/>
      <c r="E4" s="110"/>
      <c r="F4" s="110"/>
      <c r="G4" s="110"/>
      <c r="H4" s="110"/>
      <c r="I4" s="110"/>
    </row>
    <row r="5" spans="1:11" ht="15.75" customHeight="1" x14ac:dyDescent="0.2">
      <c r="A5" s="116" t="s">
        <v>1</v>
      </c>
      <c r="B5" s="113" t="s">
        <v>2</v>
      </c>
      <c r="C5" s="113" t="s">
        <v>3</v>
      </c>
      <c r="D5" s="116" t="s">
        <v>29</v>
      </c>
      <c r="E5" s="111" t="s">
        <v>4</v>
      </c>
      <c r="F5" s="111"/>
      <c r="G5" s="111"/>
      <c r="H5" s="111"/>
      <c r="I5" s="111"/>
      <c r="J5" s="119" t="s">
        <v>150</v>
      </c>
      <c r="K5" s="43"/>
    </row>
    <row r="6" spans="1:11" ht="31.5" customHeight="1" x14ac:dyDescent="0.2">
      <c r="A6" s="117"/>
      <c r="B6" s="114"/>
      <c r="C6" s="114"/>
      <c r="D6" s="117"/>
      <c r="E6" s="111" t="s">
        <v>5</v>
      </c>
      <c r="F6" s="112" t="s">
        <v>26</v>
      </c>
      <c r="G6" s="112"/>
      <c r="H6" s="112" t="s">
        <v>27</v>
      </c>
      <c r="I6" s="112"/>
      <c r="J6" s="119"/>
      <c r="K6" s="43"/>
    </row>
    <row r="7" spans="1:11" ht="56.25" customHeight="1" x14ac:dyDescent="0.2">
      <c r="A7" s="118"/>
      <c r="B7" s="115"/>
      <c r="C7" s="115"/>
      <c r="D7" s="118"/>
      <c r="E7" s="111"/>
      <c r="F7" s="8" t="s">
        <v>6</v>
      </c>
      <c r="G7" s="8" t="s">
        <v>18</v>
      </c>
      <c r="H7" s="8" t="s">
        <v>7</v>
      </c>
      <c r="I7" s="50" t="s">
        <v>43</v>
      </c>
      <c r="J7" s="119"/>
      <c r="K7" s="43"/>
    </row>
    <row r="8" spans="1:11" ht="13.5" customHeight="1" x14ac:dyDescent="0.2">
      <c r="A8" s="1">
        <v>1</v>
      </c>
      <c r="B8" s="16">
        <v>2</v>
      </c>
      <c r="C8" s="16">
        <v>3</v>
      </c>
      <c r="D8" s="1">
        <v>4</v>
      </c>
      <c r="E8" s="1">
        <v>5</v>
      </c>
      <c r="F8" s="8">
        <v>6</v>
      </c>
      <c r="G8" s="8">
        <v>7</v>
      </c>
      <c r="H8" s="8">
        <v>8</v>
      </c>
      <c r="I8" s="50">
        <v>9</v>
      </c>
      <c r="J8" s="48">
        <v>10</v>
      </c>
    </row>
    <row r="9" spans="1:11" ht="15.75" customHeight="1" x14ac:dyDescent="0.2">
      <c r="A9" s="96" t="s">
        <v>76</v>
      </c>
      <c r="B9" s="83" t="s">
        <v>69</v>
      </c>
      <c r="C9" s="75" t="s">
        <v>144</v>
      </c>
      <c r="D9" s="75" t="s">
        <v>160</v>
      </c>
      <c r="E9" s="37" t="s">
        <v>10</v>
      </c>
      <c r="F9" s="38">
        <f>F11+F12+F13+F14</f>
        <v>465853</v>
      </c>
      <c r="G9" s="38">
        <f>G11+G12+G13+G14</f>
        <v>189915</v>
      </c>
      <c r="H9" s="51">
        <f>H11+H12+H13+H14</f>
        <v>318835.83</v>
      </c>
      <c r="I9" s="51">
        <f>I11+I12+I13+I14</f>
        <v>177551.82426999998</v>
      </c>
      <c r="J9" s="120"/>
    </row>
    <row r="10" spans="1:11" ht="15" customHeight="1" x14ac:dyDescent="0.2">
      <c r="A10" s="97"/>
      <c r="B10" s="84"/>
      <c r="C10" s="76"/>
      <c r="D10" s="76"/>
      <c r="E10" s="3" t="s">
        <v>8</v>
      </c>
      <c r="F10" s="19"/>
      <c r="G10" s="19"/>
      <c r="H10" s="19"/>
      <c r="I10" s="52"/>
      <c r="J10" s="120"/>
    </row>
    <row r="11" spans="1:11" ht="15.75" x14ac:dyDescent="0.2">
      <c r="A11" s="97"/>
      <c r="B11" s="84"/>
      <c r="C11" s="76"/>
      <c r="D11" s="76"/>
      <c r="E11" s="4" t="s">
        <v>11</v>
      </c>
      <c r="F11" s="19">
        <f>F17+F23</f>
        <v>169259</v>
      </c>
      <c r="G11" s="19">
        <f>G17+G23</f>
        <v>31775</v>
      </c>
      <c r="H11" s="19">
        <f>H17+H23</f>
        <v>223413.04</v>
      </c>
      <c r="I11" s="52">
        <f t="shared" ref="I11" si="0">I17+I23</f>
        <v>153009.03547999999</v>
      </c>
      <c r="J11" s="120"/>
    </row>
    <row r="12" spans="1:11" ht="15.75" x14ac:dyDescent="0.2">
      <c r="A12" s="97"/>
      <c r="B12" s="84"/>
      <c r="C12" s="76"/>
      <c r="D12" s="76"/>
      <c r="E12" s="5" t="s">
        <v>12</v>
      </c>
      <c r="F12" s="19">
        <f t="shared" ref="F12:G12" si="1">F18+F24</f>
        <v>149482</v>
      </c>
      <c r="G12" s="19">
        <f t="shared" si="1"/>
        <v>25980</v>
      </c>
      <c r="H12" s="19">
        <f>H18+H24</f>
        <v>80884.540000000008</v>
      </c>
      <c r="I12" s="52">
        <f t="shared" ref="I12" si="2">I18+I24</f>
        <v>22580.540709999997</v>
      </c>
      <c r="J12" s="120"/>
    </row>
    <row r="13" spans="1:11" ht="15.75" x14ac:dyDescent="0.2">
      <c r="A13" s="97"/>
      <c r="B13" s="84"/>
      <c r="C13" s="76"/>
      <c r="D13" s="76"/>
      <c r="E13" s="6" t="s">
        <v>13</v>
      </c>
      <c r="F13" s="19">
        <v>147112</v>
      </c>
      <c r="G13" s="19">
        <f t="shared" ref="G13:I13" si="3">G19+G25</f>
        <v>132160</v>
      </c>
      <c r="H13" s="19">
        <f t="shared" si="3"/>
        <v>14538.25</v>
      </c>
      <c r="I13" s="52">
        <f t="shared" si="3"/>
        <v>1962.2480800000001</v>
      </c>
      <c r="J13" s="120"/>
    </row>
    <row r="14" spans="1:11" ht="35.25" customHeight="1" x14ac:dyDescent="0.2">
      <c r="A14" s="97"/>
      <c r="B14" s="84"/>
      <c r="C14" s="77"/>
      <c r="D14" s="76"/>
      <c r="E14" s="7" t="s">
        <v>14</v>
      </c>
      <c r="F14" s="19">
        <f t="shared" ref="F14:I14" si="4">F20+F26</f>
        <v>0</v>
      </c>
      <c r="G14" s="19">
        <f t="shared" si="4"/>
        <v>0</v>
      </c>
      <c r="H14" s="19">
        <f t="shared" si="4"/>
        <v>0</v>
      </c>
      <c r="I14" s="52">
        <f t="shared" si="4"/>
        <v>0</v>
      </c>
      <c r="J14" s="120"/>
    </row>
    <row r="15" spans="1:11" ht="14.25" customHeight="1" x14ac:dyDescent="0.2">
      <c r="A15" s="97"/>
      <c r="B15" s="84"/>
      <c r="C15" s="75" t="s">
        <v>152</v>
      </c>
      <c r="D15" s="76"/>
      <c r="E15" s="2" t="s">
        <v>10</v>
      </c>
      <c r="F15" s="29">
        <f>F17+F18+F19+F20</f>
        <v>327820</v>
      </c>
      <c r="G15" s="29">
        <f t="shared" ref="G15:I15" si="5">G17+G18+G19+G20</f>
        <v>172511</v>
      </c>
      <c r="H15" s="29">
        <f t="shared" si="5"/>
        <v>246606.62</v>
      </c>
      <c r="I15" s="53">
        <f t="shared" si="5"/>
        <v>160147.62136000002</v>
      </c>
    </row>
    <row r="16" spans="1:11" ht="15.75" x14ac:dyDescent="0.2">
      <c r="A16" s="97"/>
      <c r="B16" s="84"/>
      <c r="C16" s="76"/>
      <c r="D16" s="76"/>
      <c r="E16" s="3" t="s">
        <v>8</v>
      </c>
      <c r="F16" s="19"/>
      <c r="G16" s="19"/>
      <c r="H16" s="19"/>
      <c r="I16" s="52"/>
    </row>
    <row r="17" spans="1:9" ht="15.75" x14ac:dyDescent="0.2">
      <c r="A17" s="97"/>
      <c r="B17" s="84"/>
      <c r="C17" s="76"/>
      <c r="D17" s="76"/>
      <c r="E17" s="4" t="s">
        <v>11</v>
      </c>
      <c r="F17" s="19">
        <v>169259</v>
      </c>
      <c r="G17" s="19">
        <v>31775</v>
      </c>
      <c r="H17" s="19">
        <v>223413.04</v>
      </c>
      <c r="I17" s="52">
        <v>153009.03547999999</v>
      </c>
    </row>
    <row r="18" spans="1:9" ht="15.75" x14ac:dyDescent="0.2">
      <c r="A18" s="97"/>
      <c r="B18" s="84"/>
      <c r="C18" s="76"/>
      <c r="D18" s="76"/>
      <c r="E18" s="5" t="s">
        <v>12</v>
      </c>
      <c r="F18" s="19">
        <v>15530</v>
      </c>
      <c r="G18" s="19">
        <v>9098</v>
      </c>
      <c r="H18" s="19">
        <v>10761.46</v>
      </c>
      <c r="I18" s="52">
        <v>5698.46389</v>
      </c>
    </row>
    <row r="19" spans="1:9" ht="15.75" x14ac:dyDescent="0.2">
      <c r="A19" s="97"/>
      <c r="B19" s="84"/>
      <c r="C19" s="76"/>
      <c r="D19" s="76"/>
      <c r="E19" s="6" t="s">
        <v>13</v>
      </c>
      <c r="F19" s="19">
        <v>143031</v>
      </c>
      <c r="G19" s="19">
        <v>131638</v>
      </c>
      <c r="H19" s="19">
        <v>12432.12</v>
      </c>
      <c r="I19" s="52">
        <v>1440.1219900000001</v>
      </c>
    </row>
    <row r="20" spans="1:9" ht="31.5" x14ac:dyDescent="0.2">
      <c r="A20" s="97"/>
      <c r="B20" s="84"/>
      <c r="C20" s="76"/>
      <c r="D20" s="76"/>
      <c r="E20" s="7" t="s">
        <v>14</v>
      </c>
      <c r="F20" s="19">
        <v>0</v>
      </c>
      <c r="G20" s="19">
        <v>0</v>
      </c>
      <c r="H20" s="19">
        <v>0</v>
      </c>
      <c r="I20" s="52">
        <v>0</v>
      </c>
    </row>
    <row r="21" spans="1:9" ht="15.75" x14ac:dyDescent="0.2">
      <c r="A21" s="97"/>
      <c r="B21" s="84"/>
      <c r="C21" s="89" t="s">
        <v>66</v>
      </c>
      <c r="D21" s="76"/>
      <c r="E21" s="2" t="s">
        <v>10</v>
      </c>
      <c r="F21" s="29">
        <f>F23+F24+F25+F26</f>
        <v>138032</v>
      </c>
      <c r="G21" s="29">
        <f>G23+G24+G25+G26</f>
        <v>17404</v>
      </c>
      <c r="H21" s="29">
        <f t="shared" ref="H21:I21" si="6">H23+H24+H25+H26</f>
        <v>72229.210000000006</v>
      </c>
      <c r="I21" s="53">
        <f t="shared" si="6"/>
        <v>17404.20291</v>
      </c>
    </row>
    <row r="22" spans="1:9" ht="17.25" customHeight="1" x14ac:dyDescent="0.2">
      <c r="A22" s="97"/>
      <c r="B22" s="84"/>
      <c r="C22" s="89"/>
      <c r="D22" s="76"/>
      <c r="E22" s="3" t="s">
        <v>8</v>
      </c>
      <c r="F22" s="19"/>
      <c r="G22" s="19"/>
      <c r="H22" s="19"/>
      <c r="I22" s="52"/>
    </row>
    <row r="23" spans="1:9" ht="17.25" customHeight="1" x14ac:dyDescent="0.2">
      <c r="A23" s="97"/>
      <c r="B23" s="84"/>
      <c r="C23" s="89"/>
      <c r="D23" s="76"/>
      <c r="E23" s="4" t="s">
        <v>11</v>
      </c>
      <c r="F23" s="19">
        <v>0</v>
      </c>
      <c r="G23" s="19">
        <v>0</v>
      </c>
      <c r="H23" s="19">
        <v>0</v>
      </c>
      <c r="I23" s="52">
        <v>0</v>
      </c>
    </row>
    <row r="24" spans="1:9" ht="17.25" customHeight="1" x14ac:dyDescent="0.2">
      <c r="A24" s="97"/>
      <c r="B24" s="84"/>
      <c r="C24" s="89"/>
      <c r="D24" s="76"/>
      <c r="E24" s="5" t="s">
        <v>12</v>
      </c>
      <c r="F24" s="19">
        <v>133952</v>
      </c>
      <c r="G24" s="19">
        <v>16882</v>
      </c>
      <c r="H24" s="19">
        <v>70123.08</v>
      </c>
      <c r="I24" s="52">
        <v>16882.076819999998</v>
      </c>
    </row>
    <row r="25" spans="1:9" ht="15.75" x14ac:dyDescent="0.2">
      <c r="A25" s="97"/>
      <c r="B25" s="84"/>
      <c r="C25" s="89"/>
      <c r="D25" s="76"/>
      <c r="E25" s="6" t="s">
        <v>13</v>
      </c>
      <c r="F25" s="19">
        <v>4080</v>
      </c>
      <c r="G25" s="19">
        <v>522</v>
      </c>
      <c r="H25" s="19">
        <v>2106.13</v>
      </c>
      <c r="I25" s="52">
        <v>522.12608999999998</v>
      </c>
    </row>
    <row r="26" spans="1:9" ht="31.5" x14ac:dyDescent="0.2">
      <c r="A26" s="98"/>
      <c r="B26" s="85"/>
      <c r="C26" s="89"/>
      <c r="D26" s="77"/>
      <c r="E26" s="7" t="s">
        <v>14</v>
      </c>
      <c r="F26" s="19">
        <v>0</v>
      </c>
      <c r="G26" s="19">
        <v>0</v>
      </c>
      <c r="H26" s="19">
        <v>0</v>
      </c>
      <c r="I26" s="52">
        <v>0</v>
      </c>
    </row>
    <row r="27" spans="1:9" ht="15.75" customHeight="1" x14ac:dyDescent="0.2">
      <c r="A27" s="78" t="s">
        <v>77</v>
      </c>
      <c r="B27" s="83" t="s">
        <v>73</v>
      </c>
      <c r="C27" s="75" t="s">
        <v>72</v>
      </c>
      <c r="D27" s="75" t="s">
        <v>161</v>
      </c>
      <c r="E27" s="37" t="s">
        <v>10</v>
      </c>
      <c r="F27" s="38">
        <f>F29+F30+F31+F32</f>
        <v>87973.24953999999</v>
      </c>
      <c r="G27" s="38">
        <f>G29+G30+G31+G32</f>
        <v>7777.366</v>
      </c>
      <c r="H27" s="38">
        <f>H29+H30+H31+H32</f>
        <v>80977.159999999989</v>
      </c>
      <c r="I27" s="51">
        <f>I29+I30+I31+I32</f>
        <v>7704.1659999999993</v>
      </c>
    </row>
    <row r="28" spans="1:9" ht="15" customHeight="1" x14ac:dyDescent="0.2">
      <c r="A28" s="79"/>
      <c r="B28" s="84"/>
      <c r="C28" s="76"/>
      <c r="D28" s="76"/>
      <c r="E28" s="3" t="s">
        <v>8</v>
      </c>
      <c r="F28" s="22"/>
      <c r="G28" s="22"/>
      <c r="H28" s="23"/>
      <c r="I28" s="54"/>
    </row>
    <row r="29" spans="1:9" ht="16.5" customHeight="1" x14ac:dyDescent="0.2">
      <c r="A29" s="79"/>
      <c r="B29" s="84"/>
      <c r="C29" s="76"/>
      <c r="D29" s="76"/>
      <c r="E29" s="4" t="s">
        <v>11</v>
      </c>
      <c r="F29" s="20">
        <v>63117.579859999998</v>
      </c>
      <c r="G29" s="20">
        <v>6104.5428899999997</v>
      </c>
      <c r="H29" s="23">
        <v>52976.42</v>
      </c>
      <c r="I29" s="52">
        <v>2072.41959</v>
      </c>
    </row>
    <row r="30" spans="1:9" ht="17.25" customHeight="1" x14ac:dyDescent="0.2">
      <c r="A30" s="79"/>
      <c r="B30" s="84"/>
      <c r="C30" s="76"/>
      <c r="D30" s="76"/>
      <c r="E30" s="5" t="s">
        <v>12</v>
      </c>
      <c r="F30" s="20">
        <v>16973.146219999999</v>
      </c>
      <c r="G30" s="20">
        <v>1067.08122</v>
      </c>
      <c r="H30" s="23">
        <v>15194.65</v>
      </c>
      <c r="I30" s="52">
        <v>356.65246999999999</v>
      </c>
    </row>
    <row r="31" spans="1:9" ht="19.5" customHeight="1" x14ac:dyDescent="0.2">
      <c r="A31" s="79"/>
      <c r="B31" s="84"/>
      <c r="C31" s="76"/>
      <c r="D31" s="76"/>
      <c r="E31" s="6" t="s">
        <v>13</v>
      </c>
      <c r="F31" s="20">
        <v>7882.5234600000003</v>
      </c>
      <c r="G31" s="20">
        <v>605.74189000000001</v>
      </c>
      <c r="H31" s="23">
        <v>12806.09</v>
      </c>
      <c r="I31" s="52">
        <v>5275.0939399999997</v>
      </c>
    </row>
    <row r="32" spans="1:9" ht="28.9" customHeight="1" x14ac:dyDescent="0.2">
      <c r="A32" s="80"/>
      <c r="B32" s="85"/>
      <c r="C32" s="77"/>
      <c r="D32" s="77"/>
      <c r="E32" s="7" t="s">
        <v>14</v>
      </c>
      <c r="F32" s="20">
        <v>0</v>
      </c>
      <c r="G32" s="20">
        <v>0</v>
      </c>
      <c r="H32" s="23">
        <f>[1]Лист1!$G$18+[1]Лист1!$I$18</f>
        <v>0</v>
      </c>
      <c r="I32" s="52">
        <v>0</v>
      </c>
    </row>
    <row r="33" spans="1:9" ht="24.75" customHeight="1" x14ac:dyDescent="0.2">
      <c r="A33" s="78" t="s">
        <v>78</v>
      </c>
      <c r="B33" s="83" t="s">
        <v>75</v>
      </c>
      <c r="C33" s="76" t="s">
        <v>74</v>
      </c>
      <c r="D33" s="75" t="s">
        <v>162</v>
      </c>
      <c r="E33" s="37" t="s">
        <v>10</v>
      </c>
      <c r="F33" s="39">
        <f>F35+F36+F37+F38</f>
        <v>9783</v>
      </c>
      <c r="G33" s="39">
        <f t="shared" ref="G33:I33" si="7">G35+G36+G37+G38</f>
        <v>850</v>
      </c>
      <c r="H33" s="39">
        <f t="shared" si="7"/>
        <v>2330.5</v>
      </c>
      <c r="I33" s="55">
        <f t="shared" si="7"/>
        <v>647.49965999999995</v>
      </c>
    </row>
    <row r="34" spans="1:9" ht="13.5" customHeight="1" x14ac:dyDescent="0.2">
      <c r="A34" s="79"/>
      <c r="B34" s="84"/>
      <c r="C34" s="76"/>
      <c r="D34" s="76"/>
      <c r="E34" s="3" t="s">
        <v>8</v>
      </c>
      <c r="F34" s="20"/>
      <c r="G34" s="20"/>
      <c r="H34" s="23"/>
      <c r="I34" s="52"/>
    </row>
    <row r="35" spans="1:9" ht="13.5" customHeight="1" x14ac:dyDescent="0.2">
      <c r="A35" s="79"/>
      <c r="B35" s="84"/>
      <c r="C35" s="76"/>
      <c r="D35" s="76"/>
      <c r="E35" s="4" t="s">
        <v>11</v>
      </c>
      <c r="F35" s="20">
        <v>0</v>
      </c>
      <c r="G35" s="20">
        <v>0</v>
      </c>
      <c r="H35" s="23">
        <v>0</v>
      </c>
      <c r="I35" s="52">
        <v>0</v>
      </c>
    </row>
    <row r="36" spans="1:9" ht="13.5" customHeight="1" x14ac:dyDescent="0.2">
      <c r="A36" s="79"/>
      <c r="B36" s="84"/>
      <c r="C36" s="76"/>
      <c r="D36" s="76"/>
      <c r="E36" s="5" t="s">
        <v>12</v>
      </c>
      <c r="F36" s="20">
        <v>0</v>
      </c>
      <c r="G36" s="20">
        <v>0</v>
      </c>
      <c r="H36" s="23">
        <v>0</v>
      </c>
      <c r="I36" s="52">
        <v>0</v>
      </c>
    </row>
    <row r="37" spans="1:9" ht="13.5" customHeight="1" x14ac:dyDescent="0.2">
      <c r="A37" s="79"/>
      <c r="B37" s="84"/>
      <c r="C37" s="76"/>
      <c r="D37" s="76"/>
      <c r="E37" s="6" t="s">
        <v>13</v>
      </c>
      <c r="F37" s="20">
        <v>9783</v>
      </c>
      <c r="G37" s="20">
        <v>850</v>
      </c>
      <c r="H37" s="23">
        <v>2330.5</v>
      </c>
      <c r="I37" s="52">
        <v>647.49965999999995</v>
      </c>
    </row>
    <row r="38" spans="1:9" ht="20.25" customHeight="1" x14ac:dyDescent="0.2">
      <c r="A38" s="80"/>
      <c r="B38" s="85"/>
      <c r="C38" s="77"/>
      <c r="D38" s="77"/>
      <c r="E38" s="7" t="s">
        <v>14</v>
      </c>
      <c r="F38" s="20">
        <v>0</v>
      </c>
      <c r="G38" s="20">
        <v>0</v>
      </c>
      <c r="H38" s="23">
        <v>0</v>
      </c>
      <c r="I38" s="52">
        <v>0</v>
      </c>
    </row>
    <row r="39" spans="1:9" ht="21.75" customHeight="1" x14ac:dyDescent="0.2">
      <c r="A39" s="91" t="s">
        <v>81</v>
      </c>
      <c r="B39" s="83" t="s">
        <v>80</v>
      </c>
      <c r="C39" s="75" t="s">
        <v>79</v>
      </c>
      <c r="D39" s="86" t="s">
        <v>163</v>
      </c>
      <c r="E39" s="37" t="s">
        <v>10</v>
      </c>
      <c r="F39" s="40">
        <f>F41+F42+F43+F44</f>
        <v>352326.40000000002</v>
      </c>
      <c r="G39" s="40">
        <f>G41+G42+G43+G44</f>
        <v>70524.399999999994</v>
      </c>
      <c r="H39" s="40">
        <f>H41+H42+H43+H44</f>
        <v>171824.95249999998</v>
      </c>
      <c r="I39" s="56">
        <f>I41+I42+I43+I44</f>
        <v>44732.53772</v>
      </c>
    </row>
    <row r="40" spans="1:9" ht="16.5" customHeight="1" x14ac:dyDescent="0.2">
      <c r="A40" s="81"/>
      <c r="B40" s="84"/>
      <c r="C40" s="76"/>
      <c r="D40" s="87"/>
      <c r="E40" s="3" t="s">
        <v>8</v>
      </c>
      <c r="F40" s="24"/>
      <c r="G40" s="24"/>
      <c r="H40" s="23"/>
      <c r="I40" s="54"/>
    </row>
    <row r="41" spans="1:9" ht="18.75" customHeight="1" x14ac:dyDescent="0.2">
      <c r="A41" s="81"/>
      <c r="B41" s="84"/>
      <c r="C41" s="76"/>
      <c r="D41" s="87"/>
      <c r="E41" s="4" t="s">
        <v>15</v>
      </c>
      <c r="F41" s="20">
        <f>F47+F53+F59+F65</f>
        <v>0</v>
      </c>
      <c r="G41" s="20">
        <f t="shared" ref="G41:I41" si="8">G47+G53+G59+G65</f>
        <v>0</v>
      </c>
      <c r="H41" s="20">
        <f t="shared" si="8"/>
        <v>0</v>
      </c>
      <c r="I41" s="57">
        <f t="shared" si="8"/>
        <v>0</v>
      </c>
    </row>
    <row r="42" spans="1:9" ht="18" customHeight="1" x14ac:dyDescent="0.2">
      <c r="A42" s="81"/>
      <c r="B42" s="84"/>
      <c r="C42" s="76"/>
      <c r="D42" s="87"/>
      <c r="E42" s="5" t="s">
        <v>12</v>
      </c>
      <c r="F42" s="20">
        <f t="shared" ref="F42:I44" si="9">F48+F54+F60+F66</f>
        <v>54243</v>
      </c>
      <c r="G42" s="20">
        <f t="shared" si="9"/>
        <v>7577</v>
      </c>
      <c r="H42" s="20">
        <f t="shared" si="9"/>
        <v>46665.412499999999</v>
      </c>
      <c r="I42" s="57">
        <f t="shared" si="9"/>
        <v>0</v>
      </c>
    </row>
    <row r="43" spans="1:9" ht="14.25" customHeight="1" x14ac:dyDescent="0.2">
      <c r="A43" s="81"/>
      <c r="B43" s="84"/>
      <c r="C43" s="76"/>
      <c r="D43" s="87"/>
      <c r="E43" s="6" t="s">
        <v>13</v>
      </c>
      <c r="F43" s="20">
        <f t="shared" si="9"/>
        <v>298083.40000000002</v>
      </c>
      <c r="G43" s="20">
        <f t="shared" si="9"/>
        <v>62947.4</v>
      </c>
      <c r="H43" s="20">
        <f t="shared" si="9"/>
        <v>125159.54</v>
      </c>
      <c r="I43" s="57">
        <f t="shared" si="9"/>
        <v>44732.53772</v>
      </c>
    </row>
    <row r="44" spans="1:9" ht="19.5" customHeight="1" x14ac:dyDescent="0.2">
      <c r="A44" s="90"/>
      <c r="B44" s="84"/>
      <c r="C44" s="76"/>
      <c r="D44" s="87"/>
      <c r="E44" s="7" t="s">
        <v>14</v>
      </c>
      <c r="F44" s="20">
        <f t="shared" si="9"/>
        <v>0</v>
      </c>
      <c r="G44" s="20">
        <f t="shared" si="9"/>
        <v>0</v>
      </c>
      <c r="H44" s="20">
        <f t="shared" si="9"/>
        <v>0</v>
      </c>
      <c r="I44" s="57">
        <f t="shared" si="9"/>
        <v>0</v>
      </c>
    </row>
    <row r="45" spans="1:9" ht="19.5" customHeight="1" x14ac:dyDescent="0.2">
      <c r="A45" s="91" t="s">
        <v>55</v>
      </c>
      <c r="B45" s="84"/>
      <c r="C45" s="75" t="s">
        <v>68</v>
      </c>
      <c r="D45" s="87"/>
      <c r="E45" s="2" t="s">
        <v>10</v>
      </c>
      <c r="F45" s="26">
        <f>F47+F48+F49+F50</f>
        <v>10564</v>
      </c>
      <c r="G45" s="26">
        <f t="shared" ref="G45:I45" si="10">G47+G48+G49+G50</f>
        <v>10</v>
      </c>
      <c r="H45" s="26">
        <f t="shared" si="10"/>
        <v>10506.5</v>
      </c>
      <c r="I45" s="58">
        <f t="shared" si="10"/>
        <v>2.5</v>
      </c>
    </row>
    <row r="46" spans="1:9" ht="15" customHeight="1" x14ac:dyDescent="0.2">
      <c r="A46" s="81"/>
      <c r="B46" s="84"/>
      <c r="C46" s="76"/>
      <c r="D46" s="87"/>
      <c r="E46" s="3" t="s">
        <v>8</v>
      </c>
      <c r="F46" s="19"/>
      <c r="G46" s="19"/>
      <c r="H46" s="23"/>
      <c r="I46" s="52"/>
    </row>
    <row r="47" spans="1:9" ht="19.5" customHeight="1" x14ac:dyDescent="0.2">
      <c r="A47" s="81"/>
      <c r="B47" s="84"/>
      <c r="C47" s="76"/>
      <c r="D47" s="87"/>
      <c r="E47" s="4" t="s">
        <v>15</v>
      </c>
      <c r="F47" s="19">
        <v>0</v>
      </c>
      <c r="G47" s="19">
        <v>0</v>
      </c>
      <c r="H47" s="19">
        <v>0</v>
      </c>
      <c r="I47" s="52">
        <v>0</v>
      </c>
    </row>
    <row r="48" spans="1:9" ht="19.5" customHeight="1" x14ac:dyDescent="0.2">
      <c r="A48" s="81"/>
      <c r="B48" s="84"/>
      <c r="C48" s="76"/>
      <c r="D48" s="87"/>
      <c r="E48" s="5" t="s">
        <v>12</v>
      </c>
      <c r="F48" s="19">
        <v>10000</v>
      </c>
      <c r="G48" s="34">
        <v>0</v>
      </c>
      <c r="H48" s="23">
        <v>10000</v>
      </c>
      <c r="I48" s="52">
        <v>0</v>
      </c>
    </row>
    <row r="49" spans="1:9" ht="19.5" customHeight="1" x14ac:dyDescent="0.2">
      <c r="A49" s="81"/>
      <c r="B49" s="84"/>
      <c r="C49" s="76"/>
      <c r="D49" s="87"/>
      <c r="E49" s="6" t="s">
        <v>13</v>
      </c>
      <c r="F49" s="19">
        <v>564</v>
      </c>
      <c r="G49" s="34">
        <v>10</v>
      </c>
      <c r="H49" s="23">
        <v>506.5</v>
      </c>
      <c r="I49" s="52">
        <v>2.5</v>
      </c>
    </row>
    <row r="50" spans="1:9" ht="19.5" customHeight="1" x14ac:dyDescent="0.2">
      <c r="A50" s="90"/>
      <c r="B50" s="84"/>
      <c r="C50" s="77"/>
      <c r="D50" s="87"/>
      <c r="E50" s="7" t="s">
        <v>14</v>
      </c>
      <c r="F50" s="19">
        <v>0</v>
      </c>
      <c r="G50" s="34">
        <v>0</v>
      </c>
      <c r="H50" s="23">
        <v>0</v>
      </c>
      <c r="I50" s="52">
        <v>0</v>
      </c>
    </row>
    <row r="51" spans="1:9" ht="19.5" customHeight="1" x14ac:dyDescent="0.2">
      <c r="A51" s="91" t="s">
        <v>56</v>
      </c>
      <c r="B51" s="84"/>
      <c r="C51" s="75" t="s">
        <v>67</v>
      </c>
      <c r="D51" s="87"/>
      <c r="E51" s="2" t="s">
        <v>10</v>
      </c>
      <c r="F51" s="26">
        <f>F53+F54+F55+F56</f>
        <v>188279</v>
      </c>
      <c r="G51" s="26">
        <f>G53+G54+G55+G56</f>
        <v>26997</v>
      </c>
      <c r="H51" s="26">
        <f>H53+H54+H55+H56</f>
        <v>84910.162500000006</v>
      </c>
      <c r="I51" s="58">
        <f>I53+I54+I55+I56</f>
        <v>11561.74977</v>
      </c>
    </row>
    <row r="52" spans="1:9" ht="14.25" customHeight="1" x14ac:dyDescent="0.2">
      <c r="A52" s="81"/>
      <c r="B52" s="84"/>
      <c r="C52" s="76"/>
      <c r="D52" s="87"/>
      <c r="E52" s="3" t="s">
        <v>8</v>
      </c>
      <c r="F52" s="19"/>
      <c r="G52" s="19"/>
      <c r="H52" s="23"/>
      <c r="I52" s="52"/>
    </row>
    <row r="53" spans="1:9" ht="19.5" customHeight="1" x14ac:dyDescent="0.2">
      <c r="A53" s="81"/>
      <c r="B53" s="84"/>
      <c r="C53" s="76"/>
      <c r="D53" s="87"/>
      <c r="E53" s="4" t="s">
        <v>15</v>
      </c>
      <c r="F53" s="19">
        <v>0</v>
      </c>
      <c r="G53" s="19">
        <v>0</v>
      </c>
      <c r="H53" s="23">
        <v>0</v>
      </c>
      <c r="I53" s="52">
        <v>0</v>
      </c>
    </row>
    <row r="54" spans="1:9" ht="19.5" customHeight="1" x14ac:dyDescent="0.2">
      <c r="A54" s="81"/>
      <c r="B54" s="84"/>
      <c r="C54" s="76"/>
      <c r="D54" s="87"/>
      <c r="E54" s="5" t="s">
        <v>12</v>
      </c>
      <c r="F54" s="19">
        <v>44243</v>
      </c>
      <c r="G54" s="19">
        <v>7577</v>
      </c>
      <c r="H54" s="23">
        <v>36665.412499999999</v>
      </c>
      <c r="I54" s="52">
        <v>0</v>
      </c>
    </row>
    <row r="55" spans="1:9" ht="19.5" customHeight="1" x14ac:dyDescent="0.2">
      <c r="A55" s="81"/>
      <c r="B55" s="84"/>
      <c r="C55" s="76"/>
      <c r="D55" s="87"/>
      <c r="E55" s="6" t="s">
        <v>13</v>
      </c>
      <c r="F55" s="19">
        <v>144036</v>
      </c>
      <c r="G55" s="19">
        <v>19420</v>
      </c>
      <c r="H55" s="23">
        <v>48244.75</v>
      </c>
      <c r="I55" s="52">
        <v>11561.74977</v>
      </c>
    </row>
    <row r="56" spans="1:9" ht="19.5" customHeight="1" x14ac:dyDescent="0.2">
      <c r="A56" s="90"/>
      <c r="B56" s="84"/>
      <c r="C56" s="77"/>
      <c r="D56" s="87"/>
      <c r="E56" s="7" t="s">
        <v>14</v>
      </c>
      <c r="F56" s="19">
        <v>0</v>
      </c>
      <c r="G56" s="19">
        <v>0</v>
      </c>
      <c r="H56" s="23">
        <v>0</v>
      </c>
      <c r="I56" s="52">
        <v>0</v>
      </c>
    </row>
    <row r="57" spans="1:9" ht="19.5" customHeight="1" x14ac:dyDescent="0.2">
      <c r="A57" s="81" t="s">
        <v>57</v>
      </c>
      <c r="B57" s="84"/>
      <c r="C57" s="75" t="s">
        <v>47</v>
      </c>
      <c r="D57" s="87"/>
      <c r="E57" s="2" t="s">
        <v>10</v>
      </c>
      <c r="F57" s="26">
        <f>F59+F60+F61+F62</f>
        <v>153481</v>
      </c>
      <c r="G57" s="26">
        <f>G59+G60+G61+G62</f>
        <v>43515</v>
      </c>
      <c r="H57" s="26">
        <f>H59+H60+H61+H62</f>
        <v>76405.89</v>
      </c>
      <c r="I57" s="58">
        <f>I59+I60+I61+I62</f>
        <v>33165.887949999997</v>
      </c>
    </row>
    <row r="58" spans="1:9" ht="13.5" customHeight="1" x14ac:dyDescent="0.2">
      <c r="A58" s="81"/>
      <c r="B58" s="84"/>
      <c r="C58" s="76"/>
      <c r="D58" s="87"/>
      <c r="E58" s="3" t="s">
        <v>8</v>
      </c>
      <c r="F58" s="19"/>
      <c r="G58" s="19"/>
      <c r="H58" s="23"/>
      <c r="I58" s="52"/>
    </row>
    <row r="59" spans="1:9" ht="19.5" customHeight="1" x14ac:dyDescent="0.2">
      <c r="A59" s="81"/>
      <c r="B59" s="84"/>
      <c r="C59" s="76"/>
      <c r="D59" s="87"/>
      <c r="E59" s="4" t="s">
        <v>15</v>
      </c>
      <c r="F59" s="19">
        <v>0</v>
      </c>
      <c r="G59" s="19">
        <v>0</v>
      </c>
      <c r="H59" s="23">
        <v>0</v>
      </c>
      <c r="I59" s="52">
        <v>0</v>
      </c>
    </row>
    <row r="60" spans="1:9" ht="19.5" customHeight="1" x14ac:dyDescent="0.2">
      <c r="A60" s="81"/>
      <c r="B60" s="84"/>
      <c r="C60" s="76"/>
      <c r="D60" s="87"/>
      <c r="E60" s="5" t="s">
        <v>12</v>
      </c>
      <c r="F60" s="19">
        <v>0</v>
      </c>
      <c r="G60" s="19">
        <v>0</v>
      </c>
      <c r="H60" s="23">
        <v>0</v>
      </c>
      <c r="I60" s="52">
        <v>0</v>
      </c>
    </row>
    <row r="61" spans="1:9" ht="19.5" customHeight="1" x14ac:dyDescent="0.2">
      <c r="A61" s="81"/>
      <c r="B61" s="84"/>
      <c r="C61" s="76"/>
      <c r="D61" s="87"/>
      <c r="E61" s="6" t="s">
        <v>13</v>
      </c>
      <c r="F61" s="19">
        <v>153481</v>
      </c>
      <c r="G61" s="19">
        <v>43515</v>
      </c>
      <c r="H61" s="23">
        <v>76405.89</v>
      </c>
      <c r="I61" s="52">
        <v>33165.887949999997</v>
      </c>
    </row>
    <row r="62" spans="1:9" ht="19.5" customHeight="1" x14ac:dyDescent="0.2">
      <c r="A62" s="90"/>
      <c r="B62" s="84"/>
      <c r="C62" s="77"/>
      <c r="D62" s="87"/>
      <c r="E62" s="7" t="s">
        <v>14</v>
      </c>
      <c r="F62" s="19">
        <v>0</v>
      </c>
      <c r="G62" s="19">
        <v>0</v>
      </c>
      <c r="H62" s="23">
        <v>0</v>
      </c>
      <c r="I62" s="52">
        <v>0</v>
      </c>
    </row>
    <row r="63" spans="1:9" ht="19.5" customHeight="1" x14ac:dyDescent="0.2">
      <c r="A63" s="46"/>
      <c r="B63" s="84"/>
      <c r="C63" s="75" t="s">
        <v>157</v>
      </c>
      <c r="D63" s="87"/>
      <c r="E63" s="2" t="s">
        <v>10</v>
      </c>
      <c r="F63" s="49">
        <f>F65+F66+F67+F68</f>
        <v>2.4</v>
      </c>
      <c r="G63" s="49">
        <f t="shared" ref="G63:I63" si="11">G65+G66+G67+G68</f>
        <v>2.4</v>
      </c>
      <c r="H63" s="49">
        <f t="shared" si="11"/>
        <v>2.4</v>
      </c>
      <c r="I63" s="59">
        <f t="shared" si="11"/>
        <v>2.4</v>
      </c>
    </row>
    <row r="64" spans="1:9" ht="19.5" customHeight="1" x14ac:dyDescent="0.2">
      <c r="A64" s="46"/>
      <c r="B64" s="84"/>
      <c r="C64" s="76"/>
      <c r="D64" s="87"/>
      <c r="E64" s="3" t="s">
        <v>8</v>
      </c>
      <c r="F64" s="19"/>
      <c r="G64" s="19"/>
      <c r="H64" s="25"/>
      <c r="I64" s="52"/>
    </row>
    <row r="65" spans="1:10" ht="19.5" customHeight="1" x14ac:dyDescent="0.2">
      <c r="A65" s="46"/>
      <c r="B65" s="84"/>
      <c r="C65" s="76"/>
      <c r="D65" s="87"/>
      <c r="E65" s="4" t="s">
        <v>15</v>
      </c>
      <c r="F65" s="19">
        <v>0</v>
      </c>
      <c r="G65" s="19">
        <v>0</v>
      </c>
      <c r="H65" s="19">
        <v>0</v>
      </c>
      <c r="I65" s="52">
        <v>0</v>
      </c>
    </row>
    <row r="66" spans="1:10" ht="19.5" customHeight="1" x14ac:dyDescent="0.2">
      <c r="A66" s="46"/>
      <c r="B66" s="84"/>
      <c r="C66" s="76"/>
      <c r="D66" s="87"/>
      <c r="E66" s="5" t="s">
        <v>12</v>
      </c>
      <c r="F66" s="19">
        <v>0</v>
      </c>
      <c r="G66" s="19">
        <v>0</v>
      </c>
      <c r="H66" s="19">
        <v>0</v>
      </c>
      <c r="I66" s="52">
        <v>0</v>
      </c>
    </row>
    <row r="67" spans="1:10" ht="19.5" customHeight="1" x14ac:dyDescent="0.2">
      <c r="A67" s="46"/>
      <c r="B67" s="84"/>
      <c r="C67" s="76"/>
      <c r="D67" s="87"/>
      <c r="E67" s="6" t="s">
        <v>13</v>
      </c>
      <c r="F67" s="19">
        <v>2.4</v>
      </c>
      <c r="G67" s="19">
        <v>2.4</v>
      </c>
      <c r="H67" s="25">
        <v>2.4</v>
      </c>
      <c r="I67" s="52">
        <v>2.4</v>
      </c>
    </row>
    <row r="68" spans="1:10" ht="19.5" customHeight="1" x14ac:dyDescent="0.2">
      <c r="A68" s="46" t="s">
        <v>156</v>
      </c>
      <c r="B68" s="85"/>
      <c r="C68" s="77"/>
      <c r="D68" s="88"/>
      <c r="E68" s="7" t="s">
        <v>14</v>
      </c>
      <c r="F68" s="19">
        <v>0</v>
      </c>
      <c r="G68" s="19">
        <v>0</v>
      </c>
      <c r="H68" s="19">
        <v>0</v>
      </c>
      <c r="I68" s="52">
        <v>0</v>
      </c>
    </row>
    <row r="69" spans="1:10" ht="18" customHeight="1" x14ac:dyDescent="0.2">
      <c r="A69" s="78">
        <v>5</v>
      </c>
      <c r="B69" s="83" t="s">
        <v>82</v>
      </c>
      <c r="C69" s="75" t="s">
        <v>142</v>
      </c>
      <c r="D69" s="75" t="s">
        <v>164</v>
      </c>
      <c r="E69" s="37" t="s">
        <v>10</v>
      </c>
      <c r="F69" s="45">
        <f>F71+F72+F73+F74</f>
        <v>56865</v>
      </c>
      <c r="G69" s="45">
        <f>G71+G72+G73+G74</f>
        <v>7094</v>
      </c>
      <c r="H69" s="40">
        <f>H71+H72+H73+H74</f>
        <v>19717</v>
      </c>
      <c r="I69" s="51">
        <f>I71+I72+I73+I74</f>
        <v>5505.7404299999998</v>
      </c>
    </row>
    <row r="70" spans="1:10" ht="16.5" customHeight="1" x14ac:dyDescent="0.2">
      <c r="A70" s="79"/>
      <c r="B70" s="84"/>
      <c r="C70" s="76"/>
      <c r="D70" s="76"/>
      <c r="E70" s="3" t="s">
        <v>8</v>
      </c>
      <c r="F70" s="22"/>
      <c r="G70" s="27"/>
      <c r="H70" s="23"/>
      <c r="I70" s="54"/>
    </row>
    <row r="71" spans="1:10" ht="18" customHeight="1" x14ac:dyDescent="0.2">
      <c r="A71" s="79"/>
      <c r="B71" s="84"/>
      <c r="C71" s="76"/>
      <c r="D71" s="76"/>
      <c r="E71" s="4" t="s">
        <v>15</v>
      </c>
      <c r="F71" s="20">
        <v>0</v>
      </c>
      <c r="G71" s="20">
        <v>0</v>
      </c>
      <c r="H71" s="23">
        <v>0</v>
      </c>
      <c r="I71" s="52">
        <v>0</v>
      </c>
    </row>
    <row r="72" spans="1:10" ht="15" customHeight="1" x14ac:dyDescent="0.2">
      <c r="A72" s="79"/>
      <c r="B72" s="84"/>
      <c r="C72" s="76"/>
      <c r="D72" s="76"/>
      <c r="E72" s="5" t="s">
        <v>12</v>
      </c>
      <c r="F72" s="20">
        <v>0</v>
      </c>
      <c r="G72" s="20">
        <v>0</v>
      </c>
      <c r="H72" s="23">
        <v>0</v>
      </c>
      <c r="I72" s="52">
        <v>0</v>
      </c>
    </row>
    <row r="73" spans="1:10" ht="18.75" customHeight="1" x14ac:dyDescent="0.2">
      <c r="A73" s="79"/>
      <c r="B73" s="84"/>
      <c r="C73" s="76"/>
      <c r="D73" s="76"/>
      <c r="E73" s="6" t="s">
        <v>13</v>
      </c>
      <c r="F73" s="44">
        <v>56865</v>
      </c>
      <c r="G73" s="44">
        <v>7094</v>
      </c>
      <c r="H73" s="47">
        <v>19717</v>
      </c>
      <c r="I73" s="60">
        <v>5505.7404299999998</v>
      </c>
    </row>
    <row r="74" spans="1:10" ht="30" customHeight="1" x14ac:dyDescent="0.2">
      <c r="A74" s="80"/>
      <c r="B74" s="85"/>
      <c r="C74" s="76"/>
      <c r="D74" s="77"/>
      <c r="E74" s="7" t="s">
        <v>14</v>
      </c>
      <c r="F74" s="20">
        <v>0</v>
      </c>
      <c r="G74" s="20">
        <v>0</v>
      </c>
      <c r="H74" s="19">
        <v>0</v>
      </c>
      <c r="I74" s="52">
        <v>0</v>
      </c>
    </row>
    <row r="75" spans="1:10" ht="15.6" customHeight="1" x14ac:dyDescent="0.2">
      <c r="A75" s="82" t="s">
        <v>85</v>
      </c>
      <c r="B75" s="83" t="s">
        <v>84</v>
      </c>
      <c r="C75" s="75" t="s">
        <v>83</v>
      </c>
      <c r="D75" s="75" t="s">
        <v>151</v>
      </c>
      <c r="E75" s="37" t="s">
        <v>10</v>
      </c>
      <c r="F75" s="40">
        <f>F81+F87+F99+F93</f>
        <v>164234</v>
      </c>
      <c r="G75" s="40">
        <f>G81+G87+G99+G93</f>
        <v>28340.5</v>
      </c>
      <c r="H75" s="40">
        <f>H81+H87+H99+H93</f>
        <v>73080.214999999997</v>
      </c>
      <c r="I75" s="56">
        <f>I81+I87+I99+I93</f>
        <v>17392.306930000002</v>
      </c>
      <c r="J75" s="120"/>
    </row>
    <row r="76" spans="1:10" ht="15.75" x14ac:dyDescent="0.2">
      <c r="A76" s="82"/>
      <c r="B76" s="84"/>
      <c r="C76" s="76"/>
      <c r="D76" s="76"/>
      <c r="E76" s="3" t="s">
        <v>8</v>
      </c>
      <c r="F76" s="19"/>
      <c r="G76" s="19"/>
      <c r="H76" s="19"/>
      <c r="I76" s="52"/>
      <c r="J76" s="120"/>
    </row>
    <row r="77" spans="1:10" ht="15.75" x14ac:dyDescent="0.2">
      <c r="A77" s="82"/>
      <c r="B77" s="84"/>
      <c r="C77" s="76"/>
      <c r="D77" s="76"/>
      <c r="E77" s="4" t="s">
        <v>11</v>
      </c>
      <c r="F77" s="19">
        <f t="shared" ref="F77:I78" si="12">F83+F89+F101</f>
        <v>0</v>
      </c>
      <c r="G77" s="19">
        <f t="shared" si="12"/>
        <v>0</v>
      </c>
      <c r="H77" s="19">
        <f t="shared" si="12"/>
        <v>0</v>
      </c>
      <c r="I77" s="52">
        <f t="shared" si="12"/>
        <v>0</v>
      </c>
      <c r="J77" s="120"/>
    </row>
    <row r="78" spans="1:10" ht="15.75" x14ac:dyDescent="0.2">
      <c r="A78" s="82"/>
      <c r="B78" s="84"/>
      <c r="C78" s="76"/>
      <c r="D78" s="76"/>
      <c r="E78" s="5" t="s">
        <v>12</v>
      </c>
      <c r="F78" s="19">
        <f t="shared" si="12"/>
        <v>0</v>
      </c>
      <c r="G78" s="19">
        <f t="shared" si="12"/>
        <v>0</v>
      </c>
      <c r="H78" s="19">
        <f t="shared" si="12"/>
        <v>0</v>
      </c>
      <c r="I78" s="52">
        <f t="shared" si="12"/>
        <v>0</v>
      </c>
      <c r="J78" s="120"/>
    </row>
    <row r="79" spans="1:10" ht="15.75" x14ac:dyDescent="0.2">
      <c r="A79" s="82"/>
      <c r="B79" s="84"/>
      <c r="C79" s="76"/>
      <c r="D79" s="76"/>
      <c r="E79" s="6" t="s">
        <v>13</v>
      </c>
      <c r="F79" s="19">
        <f>F85+F91+F103+F97</f>
        <v>163609</v>
      </c>
      <c r="G79" s="19">
        <f>G85+G91+G103+G97</f>
        <v>28251.5</v>
      </c>
      <c r="H79" s="19">
        <f>H85+H91+H103+H97</f>
        <v>72666.404999999999</v>
      </c>
      <c r="I79" s="52">
        <f>I85+I91+I103+I97</f>
        <v>17272.406930000001</v>
      </c>
      <c r="J79" s="120"/>
    </row>
    <row r="80" spans="1:10" ht="33" customHeight="1" x14ac:dyDescent="0.2">
      <c r="A80" s="82"/>
      <c r="B80" s="84"/>
      <c r="C80" s="77"/>
      <c r="D80" s="76"/>
      <c r="E80" s="7" t="s">
        <v>14</v>
      </c>
      <c r="F80" s="19">
        <f>F86+F92+F104+F98</f>
        <v>625</v>
      </c>
      <c r="G80" s="19">
        <f>G86+G92+G104+G98</f>
        <v>89</v>
      </c>
      <c r="H80" s="19">
        <f>H86+H92+H104+H98</f>
        <v>413.81</v>
      </c>
      <c r="I80" s="52">
        <f>I86+I92+I104</f>
        <v>41.7</v>
      </c>
      <c r="J80" s="120"/>
    </row>
    <row r="81" spans="1:9" ht="15.75" x14ac:dyDescent="0.2">
      <c r="A81" s="91" t="s">
        <v>30</v>
      </c>
      <c r="B81" s="84"/>
      <c r="C81" s="89" t="s">
        <v>52</v>
      </c>
      <c r="D81" s="76"/>
      <c r="E81" s="2" t="s">
        <v>10</v>
      </c>
      <c r="F81" s="21">
        <f>F83+F84+F85+F86</f>
        <v>7675</v>
      </c>
      <c r="G81" s="21">
        <f>G83+G84+G85+G86</f>
        <v>1153</v>
      </c>
      <c r="H81" s="21">
        <f>H83+H84+H85+H86</f>
        <v>734.33500000000004</v>
      </c>
      <c r="I81" s="61">
        <f>I83+I84+I85+I86</f>
        <v>154.33500000000001</v>
      </c>
    </row>
    <row r="82" spans="1:9" ht="15.75" x14ac:dyDescent="0.2">
      <c r="A82" s="81"/>
      <c r="B82" s="84"/>
      <c r="C82" s="89"/>
      <c r="D82" s="76"/>
      <c r="E82" s="3" t="s">
        <v>8</v>
      </c>
      <c r="F82" s="20"/>
      <c r="G82" s="20"/>
      <c r="H82" s="20"/>
      <c r="I82" s="57"/>
    </row>
    <row r="83" spans="1:9" ht="15.75" x14ac:dyDescent="0.2">
      <c r="A83" s="81"/>
      <c r="B83" s="84"/>
      <c r="C83" s="89"/>
      <c r="D83" s="76"/>
      <c r="E83" s="4" t="s">
        <v>11</v>
      </c>
      <c r="F83" s="20">
        <v>0</v>
      </c>
      <c r="G83" s="20">
        <v>0</v>
      </c>
      <c r="H83" s="20">
        <v>0</v>
      </c>
      <c r="I83" s="57">
        <v>0</v>
      </c>
    </row>
    <row r="84" spans="1:9" ht="15.75" x14ac:dyDescent="0.2">
      <c r="A84" s="81"/>
      <c r="B84" s="84"/>
      <c r="C84" s="89"/>
      <c r="D84" s="76"/>
      <c r="E84" s="5" t="s">
        <v>12</v>
      </c>
      <c r="F84" s="20">
        <v>0</v>
      </c>
      <c r="G84" s="20">
        <v>0</v>
      </c>
      <c r="H84" s="20">
        <v>0</v>
      </c>
      <c r="I84" s="57">
        <v>0</v>
      </c>
    </row>
    <row r="85" spans="1:9" ht="15.75" x14ac:dyDescent="0.2">
      <c r="A85" s="81"/>
      <c r="B85" s="84"/>
      <c r="C85" s="89"/>
      <c r="D85" s="76"/>
      <c r="E85" s="6" t="s">
        <v>13</v>
      </c>
      <c r="F85" s="20">
        <v>7675</v>
      </c>
      <c r="G85" s="20">
        <v>1153</v>
      </c>
      <c r="H85" s="20">
        <v>734.33500000000004</v>
      </c>
      <c r="I85" s="57">
        <v>154.33500000000001</v>
      </c>
    </row>
    <row r="86" spans="1:9" ht="31.5" x14ac:dyDescent="0.2">
      <c r="A86" s="90"/>
      <c r="B86" s="84"/>
      <c r="C86" s="89"/>
      <c r="D86" s="76"/>
      <c r="E86" s="7" t="s">
        <v>14</v>
      </c>
      <c r="F86" s="20">
        <v>0</v>
      </c>
      <c r="G86" s="20">
        <v>0</v>
      </c>
      <c r="H86" s="20">
        <v>0</v>
      </c>
      <c r="I86" s="57">
        <v>0</v>
      </c>
    </row>
    <row r="87" spans="1:9" ht="15.75" x14ac:dyDescent="0.2">
      <c r="A87" s="91" t="s">
        <v>31</v>
      </c>
      <c r="B87" s="84"/>
      <c r="C87" s="75" t="s">
        <v>53</v>
      </c>
      <c r="D87" s="76"/>
      <c r="E87" s="2" t="s">
        <v>10</v>
      </c>
      <c r="F87" s="21">
        <f>F89+F90+F91+F92</f>
        <v>26518</v>
      </c>
      <c r="G87" s="21">
        <f>G89+G90+G91+G92</f>
        <v>5114.5</v>
      </c>
      <c r="H87" s="21">
        <f>H89+H90+H91+H92</f>
        <v>10554.990000000002</v>
      </c>
      <c r="I87" s="61">
        <f>I89+I90+I91+I92</f>
        <v>1636.9</v>
      </c>
    </row>
    <row r="88" spans="1:9" ht="15.75" x14ac:dyDescent="0.2">
      <c r="A88" s="81"/>
      <c r="B88" s="84"/>
      <c r="C88" s="76"/>
      <c r="D88" s="76"/>
      <c r="E88" s="3" t="s">
        <v>8</v>
      </c>
      <c r="F88" s="20"/>
      <c r="G88" s="20"/>
      <c r="H88" s="20"/>
      <c r="I88" s="57"/>
    </row>
    <row r="89" spans="1:9" ht="15.75" x14ac:dyDescent="0.2">
      <c r="A89" s="81"/>
      <c r="B89" s="84"/>
      <c r="C89" s="76"/>
      <c r="D89" s="76"/>
      <c r="E89" s="4" t="s">
        <v>11</v>
      </c>
      <c r="F89" s="20">
        <v>0</v>
      </c>
      <c r="G89" s="20">
        <v>0</v>
      </c>
      <c r="H89" s="20">
        <v>0</v>
      </c>
      <c r="I89" s="57">
        <v>0</v>
      </c>
    </row>
    <row r="90" spans="1:9" ht="18.75" x14ac:dyDescent="0.2">
      <c r="A90" s="81"/>
      <c r="B90" s="84"/>
      <c r="C90" s="76"/>
      <c r="D90" s="76"/>
      <c r="E90" s="5" t="s">
        <v>12</v>
      </c>
      <c r="F90" s="20">
        <v>0</v>
      </c>
      <c r="G90" s="35">
        <v>0</v>
      </c>
      <c r="H90" s="20">
        <v>0</v>
      </c>
      <c r="I90" s="57">
        <v>0</v>
      </c>
    </row>
    <row r="91" spans="1:9" ht="15.75" x14ac:dyDescent="0.2">
      <c r="A91" s="81"/>
      <c r="B91" s="84"/>
      <c r="C91" s="76"/>
      <c r="D91" s="76"/>
      <c r="E91" s="6" t="s">
        <v>13</v>
      </c>
      <c r="F91" s="20">
        <v>26353</v>
      </c>
      <c r="G91" s="20">
        <v>5081.5</v>
      </c>
      <c r="H91" s="20">
        <v>10385.200000000001</v>
      </c>
      <c r="I91" s="57">
        <v>1595.2</v>
      </c>
    </row>
    <row r="92" spans="1:9" ht="31.5" x14ac:dyDescent="0.2">
      <c r="A92" s="90"/>
      <c r="B92" s="84"/>
      <c r="C92" s="77"/>
      <c r="D92" s="76"/>
      <c r="E92" s="7" t="s">
        <v>14</v>
      </c>
      <c r="F92" s="20">
        <v>165</v>
      </c>
      <c r="G92" s="20">
        <v>33</v>
      </c>
      <c r="H92" s="20">
        <v>169.79</v>
      </c>
      <c r="I92" s="57">
        <v>41.7</v>
      </c>
    </row>
    <row r="93" spans="1:9" ht="15.75" x14ac:dyDescent="0.2">
      <c r="A93" s="91" t="s">
        <v>32</v>
      </c>
      <c r="B93" s="84"/>
      <c r="C93" s="75" t="s">
        <v>54</v>
      </c>
      <c r="D93" s="76"/>
      <c r="E93" s="2" t="s">
        <v>10</v>
      </c>
      <c r="F93" s="21">
        <f>F95+F96+F97+F98</f>
        <v>48663</v>
      </c>
      <c r="G93" s="21">
        <f>G95+G96+G97+G98</f>
        <v>5939</v>
      </c>
      <c r="H93" s="21">
        <f>H95+H96+H97+H98</f>
        <v>14374.310000000001</v>
      </c>
      <c r="I93" s="61">
        <f>I95+I96+I97+I98</f>
        <v>3170.4898799999996</v>
      </c>
    </row>
    <row r="94" spans="1:9" ht="15.75" x14ac:dyDescent="0.2">
      <c r="A94" s="81"/>
      <c r="B94" s="84"/>
      <c r="C94" s="76"/>
      <c r="D94" s="76"/>
      <c r="E94" s="3" t="s">
        <v>8</v>
      </c>
      <c r="F94" s="20"/>
      <c r="G94" s="20"/>
      <c r="H94" s="20"/>
      <c r="I94" s="57"/>
    </row>
    <row r="95" spans="1:9" ht="15.75" x14ac:dyDescent="0.2">
      <c r="A95" s="81"/>
      <c r="B95" s="84"/>
      <c r="C95" s="76"/>
      <c r="D95" s="76"/>
      <c r="E95" s="4" t="s">
        <v>11</v>
      </c>
      <c r="F95" s="20">
        <v>0</v>
      </c>
      <c r="G95" s="20">
        <v>0</v>
      </c>
      <c r="H95" s="20">
        <v>0</v>
      </c>
      <c r="I95" s="57">
        <v>0</v>
      </c>
    </row>
    <row r="96" spans="1:9" ht="15.75" x14ac:dyDescent="0.2">
      <c r="A96" s="81"/>
      <c r="B96" s="84"/>
      <c r="C96" s="76"/>
      <c r="D96" s="76"/>
      <c r="E96" s="5" t="s">
        <v>12</v>
      </c>
      <c r="F96" s="20">
        <v>0</v>
      </c>
      <c r="G96" s="20">
        <v>0</v>
      </c>
      <c r="H96" s="20">
        <v>0</v>
      </c>
      <c r="I96" s="57">
        <v>0</v>
      </c>
    </row>
    <row r="97" spans="1:10" ht="15.75" x14ac:dyDescent="0.2">
      <c r="A97" s="81"/>
      <c r="B97" s="84"/>
      <c r="C97" s="76"/>
      <c r="D97" s="76"/>
      <c r="E97" s="6" t="s">
        <v>13</v>
      </c>
      <c r="F97" s="20">
        <v>48203</v>
      </c>
      <c r="G97" s="20">
        <v>5883</v>
      </c>
      <c r="H97" s="20">
        <v>14130.29</v>
      </c>
      <c r="I97" s="57">
        <v>3092.2898799999998</v>
      </c>
    </row>
    <row r="98" spans="1:10" ht="31.5" x14ac:dyDescent="0.2">
      <c r="A98" s="90"/>
      <c r="B98" s="84"/>
      <c r="C98" s="77"/>
      <c r="D98" s="76"/>
      <c r="E98" s="7" t="s">
        <v>14</v>
      </c>
      <c r="F98" s="20">
        <v>460</v>
      </c>
      <c r="G98" s="20">
        <v>56</v>
      </c>
      <c r="H98" s="20">
        <v>244.02</v>
      </c>
      <c r="I98" s="57">
        <v>78.2</v>
      </c>
    </row>
    <row r="99" spans="1:10" ht="15.75" x14ac:dyDescent="0.2">
      <c r="A99" s="96" t="s">
        <v>58</v>
      </c>
      <c r="B99" s="84"/>
      <c r="C99" s="75" t="s">
        <v>23</v>
      </c>
      <c r="D99" s="76"/>
      <c r="E99" s="2" t="s">
        <v>10</v>
      </c>
      <c r="F99" s="21">
        <f>F101+F102+F103+F104</f>
        <v>81378</v>
      </c>
      <c r="G99" s="21">
        <f>G101+G102+G103+G104</f>
        <v>16134</v>
      </c>
      <c r="H99" s="21">
        <f>H101+H102+H103+H104</f>
        <v>47416.58</v>
      </c>
      <c r="I99" s="61">
        <f>I101+I102+I103+I104</f>
        <v>12430.582050000001</v>
      </c>
    </row>
    <row r="100" spans="1:10" ht="15.75" x14ac:dyDescent="0.2">
      <c r="A100" s="97"/>
      <c r="B100" s="84"/>
      <c r="C100" s="95"/>
      <c r="D100" s="76"/>
      <c r="E100" s="3" t="s">
        <v>8</v>
      </c>
      <c r="F100" s="20"/>
      <c r="G100" s="20"/>
      <c r="H100" s="20"/>
      <c r="I100" s="57"/>
    </row>
    <row r="101" spans="1:10" ht="15.75" x14ac:dyDescent="0.2">
      <c r="A101" s="97"/>
      <c r="B101" s="84"/>
      <c r="C101" s="95"/>
      <c r="D101" s="76"/>
      <c r="E101" s="4" t="s">
        <v>11</v>
      </c>
      <c r="F101" s="20">
        <v>0</v>
      </c>
      <c r="G101" s="20">
        <v>0</v>
      </c>
      <c r="H101" s="20">
        <v>0</v>
      </c>
      <c r="I101" s="57">
        <v>0</v>
      </c>
    </row>
    <row r="102" spans="1:10" ht="15.75" x14ac:dyDescent="0.2">
      <c r="A102" s="97"/>
      <c r="B102" s="84"/>
      <c r="C102" s="95"/>
      <c r="D102" s="76"/>
      <c r="E102" s="5" t="s">
        <v>12</v>
      </c>
      <c r="F102" s="20">
        <v>0</v>
      </c>
      <c r="G102" s="20">
        <v>0</v>
      </c>
      <c r="H102" s="20">
        <v>0</v>
      </c>
      <c r="I102" s="57">
        <v>0</v>
      </c>
    </row>
    <row r="103" spans="1:10" ht="15.75" x14ac:dyDescent="0.2">
      <c r="A103" s="97"/>
      <c r="B103" s="84"/>
      <c r="C103" s="95"/>
      <c r="D103" s="76"/>
      <c r="E103" s="6" t="s">
        <v>13</v>
      </c>
      <c r="F103" s="20">
        <v>81378</v>
      </c>
      <c r="G103" s="20">
        <v>16134</v>
      </c>
      <c r="H103" s="20">
        <v>47416.58</v>
      </c>
      <c r="I103" s="57">
        <v>12430.582050000001</v>
      </c>
    </row>
    <row r="104" spans="1:10" ht="31.5" x14ac:dyDescent="0.2">
      <c r="A104" s="98"/>
      <c r="B104" s="85"/>
      <c r="C104" s="105"/>
      <c r="D104" s="77"/>
      <c r="E104" s="7" t="s">
        <v>14</v>
      </c>
      <c r="F104" s="20">
        <v>0</v>
      </c>
      <c r="G104" s="20">
        <v>0</v>
      </c>
      <c r="H104" s="20">
        <v>0</v>
      </c>
      <c r="I104" s="57">
        <v>0</v>
      </c>
    </row>
    <row r="105" spans="1:10" ht="15" customHeight="1" x14ac:dyDescent="0.2">
      <c r="A105" s="78" t="s">
        <v>88</v>
      </c>
      <c r="B105" s="83" t="s">
        <v>86</v>
      </c>
      <c r="C105" s="75" t="s">
        <v>87</v>
      </c>
      <c r="D105" s="75" t="s">
        <v>165</v>
      </c>
      <c r="E105" s="37" t="s">
        <v>10</v>
      </c>
      <c r="F105" s="38">
        <f>F107+F108+F109+F110</f>
        <v>911848</v>
      </c>
      <c r="G105" s="38">
        <f>G107+G108+G109+G110</f>
        <v>128657</v>
      </c>
      <c r="H105" s="38">
        <f>H107+H108+H109+H110</f>
        <v>336359.8</v>
      </c>
      <c r="I105" s="51">
        <f>I107+I108+I109+I110</f>
        <v>97094.392970000001</v>
      </c>
      <c r="J105" s="120"/>
    </row>
    <row r="106" spans="1:10" ht="15.75" customHeight="1" x14ac:dyDescent="0.2">
      <c r="A106" s="79"/>
      <c r="B106" s="84"/>
      <c r="C106" s="76"/>
      <c r="D106" s="76"/>
      <c r="E106" s="3" t="s">
        <v>8</v>
      </c>
      <c r="F106" s="22"/>
      <c r="G106" s="22"/>
      <c r="H106" s="23"/>
      <c r="I106" s="62"/>
      <c r="J106" s="120"/>
    </row>
    <row r="107" spans="1:10" ht="15" customHeight="1" x14ac:dyDescent="0.2">
      <c r="A107" s="79"/>
      <c r="B107" s="84"/>
      <c r="C107" s="76"/>
      <c r="D107" s="76"/>
      <c r="E107" s="4" t="s">
        <v>11</v>
      </c>
      <c r="F107" s="20">
        <v>8016</v>
      </c>
      <c r="G107" s="20">
        <v>0</v>
      </c>
      <c r="H107" s="20">
        <v>9200</v>
      </c>
      <c r="I107" s="57">
        <v>0</v>
      </c>
      <c r="J107" s="120"/>
    </row>
    <row r="108" spans="1:10" ht="20.25" customHeight="1" x14ac:dyDescent="0.2">
      <c r="A108" s="79"/>
      <c r="B108" s="84"/>
      <c r="C108" s="76"/>
      <c r="D108" s="76"/>
      <c r="E108" s="5" t="s">
        <v>12</v>
      </c>
      <c r="F108" s="20">
        <v>28111</v>
      </c>
      <c r="G108" s="20">
        <v>17137</v>
      </c>
      <c r="H108" s="20">
        <v>23942.42</v>
      </c>
      <c r="I108" s="57">
        <v>14992.416440000001</v>
      </c>
      <c r="J108" s="120"/>
    </row>
    <row r="109" spans="1:10" ht="19.5" customHeight="1" x14ac:dyDescent="0.2">
      <c r="A109" s="79"/>
      <c r="B109" s="84"/>
      <c r="C109" s="76"/>
      <c r="D109" s="76"/>
      <c r="E109" s="6" t="s">
        <v>13</v>
      </c>
      <c r="F109" s="20">
        <v>804400</v>
      </c>
      <c r="G109" s="20">
        <v>102380</v>
      </c>
      <c r="H109" s="20">
        <v>275319.08</v>
      </c>
      <c r="I109" s="57">
        <v>73736.076530000006</v>
      </c>
      <c r="J109" s="120"/>
    </row>
    <row r="110" spans="1:10" ht="35.25" customHeight="1" x14ac:dyDescent="0.2">
      <c r="A110" s="80"/>
      <c r="B110" s="84"/>
      <c r="C110" s="77"/>
      <c r="D110" s="76"/>
      <c r="E110" s="7" t="s">
        <v>14</v>
      </c>
      <c r="F110" s="20">
        <v>71321</v>
      </c>
      <c r="G110" s="20">
        <v>9140</v>
      </c>
      <c r="H110" s="23">
        <v>27898.3</v>
      </c>
      <c r="I110" s="57">
        <v>8365.9</v>
      </c>
      <c r="J110" s="120"/>
    </row>
    <row r="111" spans="1:10" ht="15.6" customHeight="1" x14ac:dyDescent="0.2">
      <c r="A111" s="73" t="s">
        <v>89</v>
      </c>
      <c r="B111" s="74" t="s">
        <v>90</v>
      </c>
      <c r="C111" s="89" t="s">
        <v>92</v>
      </c>
      <c r="D111" s="75" t="s">
        <v>166</v>
      </c>
      <c r="E111" s="37" t="s">
        <v>10</v>
      </c>
      <c r="F111" s="38">
        <f>F113+F114+F115+F116</f>
        <v>582</v>
      </c>
      <c r="G111" s="38">
        <f>G113+G114+G115+G116</f>
        <v>127</v>
      </c>
      <c r="H111" s="38">
        <f>H113+H114+H115+H116</f>
        <v>150.80000000000001</v>
      </c>
      <c r="I111" s="51">
        <f>I113+I114+I115+I116</f>
        <v>23.8</v>
      </c>
    </row>
    <row r="112" spans="1:10" ht="15.75" x14ac:dyDescent="0.2">
      <c r="A112" s="73"/>
      <c r="B112" s="74"/>
      <c r="C112" s="89"/>
      <c r="D112" s="76"/>
      <c r="E112" s="3" t="s">
        <v>8</v>
      </c>
      <c r="F112" s="20"/>
      <c r="G112" s="20"/>
      <c r="H112" s="20"/>
      <c r="I112" s="57"/>
    </row>
    <row r="113" spans="1:9" ht="15.75" x14ac:dyDescent="0.2">
      <c r="A113" s="73"/>
      <c r="B113" s="74"/>
      <c r="C113" s="89"/>
      <c r="D113" s="76"/>
      <c r="E113" s="4" t="s">
        <v>11</v>
      </c>
      <c r="F113" s="20">
        <v>0</v>
      </c>
      <c r="G113" s="20">
        <v>0</v>
      </c>
      <c r="H113" s="20">
        <v>0</v>
      </c>
      <c r="I113" s="57">
        <v>0</v>
      </c>
    </row>
    <row r="114" spans="1:9" ht="15.75" x14ac:dyDescent="0.2">
      <c r="A114" s="73"/>
      <c r="B114" s="74"/>
      <c r="C114" s="89"/>
      <c r="D114" s="76"/>
      <c r="E114" s="5" t="s">
        <v>12</v>
      </c>
      <c r="F114" s="20">
        <v>0</v>
      </c>
      <c r="G114" s="20">
        <v>0</v>
      </c>
      <c r="H114" s="20">
        <v>0</v>
      </c>
      <c r="I114" s="57">
        <v>0</v>
      </c>
    </row>
    <row r="115" spans="1:9" ht="15.75" x14ac:dyDescent="0.2">
      <c r="A115" s="73"/>
      <c r="B115" s="74"/>
      <c r="C115" s="89"/>
      <c r="D115" s="76"/>
      <c r="E115" s="6" t="s">
        <v>13</v>
      </c>
      <c r="F115" s="20">
        <v>582</v>
      </c>
      <c r="G115" s="20">
        <v>127</v>
      </c>
      <c r="H115" s="20">
        <v>150.80000000000001</v>
      </c>
      <c r="I115" s="57">
        <v>23.8</v>
      </c>
    </row>
    <row r="116" spans="1:9" ht="49.5" customHeight="1" x14ac:dyDescent="0.2">
      <c r="A116" s="73"/>
      <c r="B116" s="74"/>
      <c r="C116" s="89"/>
      <c r="D116" s="77"/>
      <c r="E116" s="7" t="s">
        <v>14</v>
      </c>
      <c r="F116" s="20">
        <v>0</v>
      </c>
      <c r="G116" s="20">
        <v>0</v>
      </c>
      <c r="H116" s="20">
        <v>0</v>
      </c>
      <c r="I116" s="57">
        <v>0</v>
      </c>
    </row>
    <row r="117" spans="1:9" ht="15.6" customHeight="1" x14ac:dyDescent="0.2">
      <c r="A117" s="73" t="s">
        <v>94</v>
      </c>
      <c r="B117" s="74" t="s">
        <v>91</v>
      </c>
      <c r="C117" s="89" t="s">
        <v>93</v>
      </c>
      <c r="D117" s="75" t="s">
        <v>167</v>
      </c>
      <c r="E117" s="37" t="s">
        <v>10</v>
      </c>
      <c r="F117" s="38">
        <f>F119+F120+F121+F122</f>
        <v>990</v>
      </c>
      <c r="G117" s="38">
        <f>G119+G120+G121+G122</f>
        <v>131</v>
      </c>
      <c r="H117" s="38">
        <f>H119+H120+H121+H122</f>
        <v>334</v>
      </c>
      <c r="I117" s="51">
        <f>I119+I120+I121+I122</f>
        <v>47</v>
      </c>
    </row>
    <row r="118" spans="1:9" ht="15.75" x14ac:dyDescent="0.2">
      <c r="A118" s="73"/>
      <c r="B118" s="74"/>
      <c r="C118" s="89"/>
      <c r="D118" s="76"/>
      <c r="E118" s="3" t="s">
        <v>8</v>
      </c>
      <c r="F118" s="20"/>
      <c r="G118" s="20"/>
      <c r="H118" s="20"/>
      <c r="I118" s="57"/>
    </row>
    <row r="119" spans="1:9" ht="15.75" x14ac:dyDescent="0.2">
      <c r="A119" s="73"/>
      <c r="B119" s="74"/>
      <c r="C119" s="89"/>
      <c r="D119" s="76"/>
      <c r="E119" s="4" t="s">
        <v>11</v>
      </c>
      <c r="F119" s="20">
        <v>0</v>
      </c>
      <c r="G119" s="20">
        <v>0</v>
      </c>
      <c r="H119" s="20">
        <v>0</v>
      </c>
      <c r="I119" s="57">
        <v>0</v>
      </c>
    </row>
    <row r="120" spans="1:9" ht="15.75" x14ac:dyDescent="0.2">
      <c r="A120" s="73"/>
      <c r="B120" s="74"/>
      <c r="C120" s="89"/>
      <c r="D120" s="76"/>
      <c r="E120" s="5" t="s">
        <v>12</v>
      </c>
      <c r="F120" s="20">
        <v>0</v>
      </c>
      <c r="G120" s="20">
        <v>0</v>
      </c>
      <c r="H120" s="20">
        <v>0</v>
      </c>
      <c r="I120" s="57">
        <v>0</v>
      </c>
    </row>
    <row r="121" spans="1:9" ht="15.75" x14ac:dyDescent="0.2">
      <c r="A121" s="73"/>
      <c r="B121" s="74"/>
      <c r="C121" s="89"/>
      <c r="D121" s="76"/>
      <c r="E121" s="6" t="s">
        <v>13</v>
      </c>
      <c r="F121" s="20">
        <v>990</v>
      </c>
      <c r="G121" s="20">
        <v>131</v>
      </c>
      <c r="H121" s="20">
        <v>334</v>
      </c>
      <c r="I121" s="57">
        <v>47</v>
      </c>
    </row>
    <row r="122" spans="1:9" ht="49.5" customHeight="1" x14ac:dyDescent="0.2">
      <c r="A122" s="73"/>
      <c r="B122" s="74"/>
      <c r="C122" s="89"/>
      <c r="D122" s="77"/>
      <c r="E122" s="7" t="s">
        <v>14</v>
      </c>
      <c r="F122" s="20">
        <v>0</v>
      </c>
      <c r="G122" s="20">
        <v>0</v>
      </c>
      <c r="H122" s="20">
        <v>0</v>
      </c>
      <c r="I122" s="57">
        <v>0</v>
      </c>
    </row>
    <row r="123" spans="1:9" ht="16.5" customHeight="1" x14ac:dyDescent="0.2">
      <c r="A123" s="91" t="s">
        <v>95</v>
      </c>
      <c r="B123" s="83" t="s">
        <v>96</v>
      </c>
      <c r="C123" s="75" t="s">
        <v>143</v>
      </c>
      <c r="D123" s="75" t="s">
        <v>168</v>
      </c>
      <c r="E123" s="37" t="s">
        <v>10</v>
      </c>
      <c r="F123" s="40">
        <f>F129+F135+F141+F147+F153</f>
        <v>373039</v>
      </c>
      <c r="G123" s="40">
        <f>G129+G135+G141+G147+G153</f>
        <v>52171</v>
      </c>
      <c r="H123" s="40">
        <f t="shared" ref="H123:I123" si="13">H129+H135+H141+H147+H153</f>
        <v>137683.35047999999</v>
      </c>
      <c r="I123" s="56">
        <f t="shared" si="13"/>
        <v>35509.346709999998</v>
      </c>
    </row>
    <row r="124" spans="1:9" ht="15" customHeight="1" x14ac:dyDescent="0.2">
      <c r="A124" s="81"/>
      <c r="B124" s="95"/>
      <c r="C124" s="76"/>
      <c r="D124" s="76"/>
      <c r="E124" s="3" t="s">
        <v>8</v>
      </c>
      <c r="F124" s="24"/>
      <c r="G124" s="24"/>
      <c r="H124" s="23"/>
      <c r="I124" s="54"/>
    </row>
    <row r="125" spans="1:9" ht="19.5" customHeight="1" x14ac:dyDescent="0.2">
      <c r="A125" s="81"/>
      <c r="B125" s="95"/>
      <c r="C125" s="76"/>
      <c r="D125" s="76"/>
      <c r="E125" s="4" t="s">
        <v>15</v>
      </c>
      <c r="F125" s="19">
        <f t="shared" ref="F125:I125" si="14">F131+F137+F143+F149+F155</f>
        <v>672</v>
      </c>
      <c r="G125" s="19">
        <f t="shared" si="14"/>
        <v>0</v>
      </c>
      <c r="H125" s="19">
        <f t="shared" si="14"/>
        <v>0</v>
      </c>
      <c r="I125" s="52">
        <f t="shared" si="14"/>
        <v>0</v>
      </c>
    </row>
    <row r="126" spans="1:9" ht="18.75" customHeight="1" x14ac:dyDescent="0.2">
      <c r="A126" s="81"/>
      <c r="B126" s="95"/>
      <c r="C126" s="76"/>
      <c r="D126" s="76"/>
      <c r="E126" s="5" t="s">
        <v>12</v>
      </c>
      <c r="F126" s="19">
        <f t="shared" ref="F126:I126" si="15">F132+F138+F144+F150+F156</f>
        <v>239</v>
      </c>
      <c r="G126" s="19">
        <f t="shared" si="15"/>
        <v>34</v>
      </c>
      <c r="H126" s="19">
        <f t="shared" si="15"/>
        <v>56.430480000000003</v>
      </c>
      <c r="I126" s="52">
        <f t="shared" si="15"/>
        <v>33.430480000000003</v>
      </c>
    </row>
    <row r="127" spans="1:9" ht="16.5" customHeight="1" x14ac:dyDescent="0.2">
      <c r="A127" s="81"/>
      <c r="B127" s="95"/>
      <c r="C127" s="76"/>
      <c r="D127" s="76"/>
      <c r="E127" s="6" t="s">
        <v>13</v>
      </c>
      <c r="F127" s="19">
        <f t="shared" ref="F127:I127" si="16">F133+F139+F145+F151+F157</f>
        <v>372128</v>
      </c>
      <c r="G127" s="19">
        <f t="shared" si="16"/>
        <v>52137</v>
      </c>
      <c r="H127" s="19">
        <f t="shared" si="16"/>
        <v>137626.92000000001</v>
      </c>
      <c r="I127" s="52">
        <f t="shared" si="16"/>
        <v>35475.916230000003</v>
      </c>
    </row>
    <row r="128" spans="1:9" ht="21" customHeight="1" x14ac:dyDescent="0.2">
      <c r="A128" s="90"/>
      <c r="B128" s="95"/>
      <c r="C128" s="77"/>
      <c r="D128" s="76"/>
      <c r="E128" s="7" t="s">
        <v>14</v>
      </c>
      <c r="F128" s="19">
        <f>F134+F140+F146+F152+F158</f>
        <v>0</v>
      </c>
      <c r="G128" s="19">
        <f t="shared" ref="G128:I128" si="17">G134+G140+G146+G152+G158</f>
        <v>0</v>
      </c>
      <c r="H128" s="19">
        <f t="shared" si="17"/>
        <v>0</v>
      </c>
      <c r="I128" s="52">
        <f t="shared" si="17"/>
        <v>0</v>
      </c>
    </row>
    <row r="129" spans="1:9" ht="21" customHeight="1" x14ac:dyDescent="0.2">
      <c r="A129" s="91" t="s">
        <v>33</v>
      </c>
      <c r="B129" s="95"/>
      <c r="C129" s="75" t="s">
        <v>48</v>
      </c>
      <c r="D129" s="76"/>
      <c r="E129" s="2" t="s">
        <v>10</v>
      </c>
      <c r="F129" s="26">
        <f>F131+F132+F133+F134</f>
        <v>312685</v>
      </c>
      <c r="G129" s="26">
        <f>G131+G132+G133+G134</f>
        <v>42387</v>
      </c>
      <c r="H129" s="26">
        <f>H131+H132+H133+H134</f>
        <v>108553.63</v>
      </c>
      <c r="I129" s="58">
        <f>I131+I132+I133+I134</f>
        <v>29910.63104</v>
      </c>
    </row>
    <row r="130" spans="1:9" ht="15" customHeight="1" x14ac:dyDescent="0.2">
      <c r="A130" s="81"/>
      <c r="B130" s="95"/>
      <c r="C130" s="76"/>
      <c r="D130" s="76"/>
      <c r="E130" s="3" t="s">
        <v>8</v>
      </c>
      <c r="F130" s="19"/>
      <c r="G130" s="19"/>
      <c r="H130" s="25"/>
      <c r="I130" s="52"/>
    </row>
    <row r="131" spans="1:9" ht="21" customHeight="1" x14ac:dyDescent="0.2">
      <c r="A131" s="81"/>
      <c r="B131" s="95"/>
      <c r="C131" s="76"/>
      <c r="D131" s="76"/>
      <c r="E131" s="4" t="s">
        <v>15</v>
      </c>
      <c r="F131" s="19">
        <v>0</v>
      </c>
      <c r="G131" s="19">
        <v>0</v>
      </c>
      <c r="H131" s="19">
        <v>0</v>
      </c>
      <c r="I131" s="52">
        <v>0</v>
      </c>
    </row>
    <row r="132" spans="1:9" ht="21" customHeight="1" x14ac:dyDescent="0.2">
      <c r="A132" s="81"/>
      <c r="B132" s="95"/>
      <c r="C132" s="76"/>
      <c r="D132" s="76"/>
      <c r="E132" s="5" t="s">
        <v>12</v>
      </c>
      <c r="F132" s="19">
        <v>0</v>
      </c>
      <c r="G132" s="19">
        <v>0</v>
      </c>
      <c r="H132" s="19">
        <v>0</v>
      </c>
      <c r="I132" s="52">
        <v>0</v>
      </c>
    </row>
    <row r="133" spans="1:9" ht="21" customHeight="1" x14ac:dyDescent="0.2">
      <c r="A133" s="81"/>
      <c r="B133" s="95"/>
      <c r="C133" s="76"/>
      <c r="D133" s="76"/>
      <c r="E133" s="6" t="s">
        <v>13</v>
      </c>
      <c r="F133" s="19">
        <v>312685</v>
      </c>
      <c r="G133" s="19">
        <v>42387</v>
      </c>
      <c r="H133" s="25">
        <v>108553.63</v>
      </c>
      <c r="I133" s="52">
        <v>29910.63104</v>
      </c>
    </row>
    <row r="134" spans="1:9" ht="21" customHeight="1" x14ac:dyDescent="0.2">
      <c r="A134" s="90"/>
      <c r="B134" s="95"/>
      <c r="C134" s="77"/>
      <c r="D134" s="76"/>
      <c r="E134" s="7" t="s">
        <v>14</v>
      </c>
      <c r="F134" s="19">
        <v>0</v>
      </c>
      <c r="G134" s="19">
        <v>0</v>
      </c>
      <c r="H134" s="19">
        <v>0</v>
      </c>
      <c r="I134" s="52">
        <v>0</v>
      </c>
    </row>
    <row r="135" spans="1:9" ht="21" customHeight="1" x14ac:dyDescent="0.2">
      <c r="A135" s="91" t="s">
        <v>22</v>
      </c>
      <c r="B135" s="95"/>
      <c r="C135" s="75" t="s">
        <v>49</v>
      </c>
      <c r="D135" s="76"/>
      <c r="E135" s="2" t="s">
        <v>10</v>
      </c>
      <c r="F135" s="26">
        <f>F137+F138+F139+F140</f>
        <v>17245</v>
      </c>
      <c r="G135" s="26">
        <f>G137+G138+G139+G140</f>
        <v>2190</v>
      </c>
      <c r="H135" s="26">
        <f>H137+H138+H139+H140</f>
        <v>7410.21</v>
      </c>
      <c r="I135" s="58">
        <f>I137+I138+I139+I140</f>
        <v>1210.2059099999999</v>
      </c>
    </row>
    <row r="136" spans="1:9" ht="13.5" customHeight="1" x14ac:dyDescent="0.2">
      <c r="A136" s="81"/>
      <c r="B136" s="95"/>
      <c r="C136" s="76"/>
      <c r="D136" s="76"/>
      <c r="E136" s="3" t="s">
        <v>8</v>
      </c>
      <c r="F136" s="19"/>
      <c r="G136" s="19"/>
      <c r="H136" s="25"/>
      <c r="I136" s="52"/>
    </row>
    <row r="137" spans="1:9" ht="21" customHeight="1" x14ac:dyDescent="0.2">
      <c r="A137" s="81"/>
      <c r="B137" s="95"/>
      <c r="C137" s="76"/>
      <c r="D137" s="76"/>
      <c r="E137" s="4" t="s">
        <v>15</v>
      </c>
      <c r="F137" s="19">
        <v>0</v>
      </c>
      <c r="G137" s="19">
        <v>0</v>
      </c>
      <c r="H137" s="19">
        <v>0</v>
      </c>
      <c r="I137" s="52">
        <v>0</v>
      </c>
    </row>
    <row r="138" spans="1:9" ht="21" customHeight="1" x14ac:dyDescent="0.2">
      <c r="A138" s="81"/>
      <c r="B138" s="95"/>
      <c r="C138" s="76"/>
      <c r="D138" s="76"/>
      <c r="E138" s="5" t="s">
        <v>12</v>
      </c>
      <c r="F138" s="19">
        <v>0</v>
      </c>
      <c r="G138" s="19">
        <v>0</v>
      </c>
      <c r="H138" s="19">
        <v>0</v>
      </c>
      <c r="I138" s="52">
        <v>0</v>
      </c>
    </row>
    <row r="139" spans="1:9" ht="21" customHeight="1" x14ac:dyDescent="0.2">
      <c r="A139" s="81"/>
      <c r="B139" s="95"/>
      <c r="C139" s="76"/>
      <c r="D139" s="76"/>
      <c r="E139" s="6" t="s">
        <v>13</v>
      </c>
      <c r="F139" s="19">
        <v>17245</v>
      </c>
      <c r="G139" s="19">
        <v>2190</v>
      </c>
      <c r="H139" s="25">
        <v>7410.21</v>
      </c>
      <c r="I139" s="52">
        <v>1210.2059099999999</v>
      </c>
    </row>
    <row r="140" spans="1:9" ht="21" customHeight="1" x14ac:dyDescent="0.2">
      <c r="A140" s="90"/>
      <c r="B140" s="95"/>
      <c r="C140" s="77"/>
      <c r="D140" s="76"/>
      <c r="E140" s="7" t="s">
        <v>14</v>
      </c>
      <c r="F140" s="19">
        <v>0</v>
      </c>
      <c r="G140" s="19">
        <v>0</v>
      </c>
      <c r="H140" s="19">
        <v>0</v>
      </c>
      <c r="I140" s="52">
        <v>0</v>
      </c>
    </row>
    <row r="141" spans="1:9" ht="21" customHeight="1" x14ac:dyDescent="0.2">
      <c r="A141" s="91" t="s">
        <v>25</v>
      </c>
      <c r="B141" s="95"/>
      <c r="C141" s="75" t="s">
        <v>21</v>
      </c>
      <c r="D141" s="76"/>
      <c r="E141" s="2" t="s">
        <v>10</v>
      </c>
      <c r="F141" s="26">
        <f>F143+F144+F145+F146</f>
        <v>11325</v>
      </c>
      <c r="G141" s="26">
        <f>G143+G144+G145+G146</f>
        <v>1229</v>
      </c>
      <c r="H141" s="26">
        <f>H143+H144+H145+H146</f>
        <v>6717.32</v>
      </c>
      <c r="I141" s="58">
        <f>I143+I144+I145+I146</f>
        <v>756.31586000000004</v>
      </c>
    </row>
    <row r="142" spans="1:9" ht="15.75" customHeight="1" x14ac:dyDescent="0.2">
      <c r="A142" s="81"/>
      <c r="B142" s="95"/>
      <c r="C142" s="76"/>
      <c r="D142" s="76"/>
      <c r="E142" s="3" t="s">
        <v>8</v>
      </c>
      <c r="F142" s="19"/>
      <c r="G142" s="19"/>
      <c r="H142" s="25"/>
      <c r="I142" s="52"/>
    </row>
    <row r="143" spans="1:9" ht="21" customHeight="1" x14ac:dyDescent="0.2">
      <c r="A143" s="81"/>
      <c r="B143" s="95"/>
      <c r="C143" s="76"/>
      <c r="D143" s="76"/>
      <c r="E143" s="4" t="s">
        <v>15</v>
      </c>
      <c r="F143" s="19">
        <v>0</v>
      </c>
      <c r="G143" s="19">
        <v>0</v>
      </c>
      <c r="H143" s="19">
        <v>0</v>
      </c>
      <c r="I143" s="52">
        <v>0</v>
      </c>
    </row>
    <row r="144" spans="1:9" ht="21" customHeight="1" x14ac:dyDescent="0.2">
      <c r="A144" s="81"/>
      <c r="B144" s="95"/>
      <c r="C144" s="76"/>
      <c r="D144" s="76"/>
      <c r="E144" s="5" t="s">
        <v>12</v>
      </c>
      <c r="F144" s="19">
        <v>0</v>
      </c>
      <c r="G144" s="19">
        <v>0</v>
      </c>
      <c r="H144" s="19">
        <v>0</v>
      </c>
      <c r="I144" s="52">
        <v>0</v>
      </c>
    </row>
    <row r="145" spans="1:9" ht="21" customHeight="1" x14ac:dyDescent="0.2">
      <c r="A145" s="81"/>
      <c r="B145" s="95"/>
      <c r="C145" s="76"/>
      <c r="D145" s="76"/>
      <c r="E145" s="6" t="s">
        <v>13</v>
      </c>
      <c r="F145" s="19">
        <v>11325</v>
      </c>
      <c r="G145" s="19">
        <v>1229</v>
      </c>
      <c r="H145" s="25">
        <v>6717.32</v>
      </c>
      <c r="I145" s="52">
        <v>756.31586000000004</v>
      </c>
    </row>
    <row r="146" spans="1:9" ht="21" customHeight="1" x14ac:dyDescent="0.2">
      <c r="A146" s="90"/>
      <c r="B146" s="95"/>
      <c r="C146" s="77"/>
      <c r="D146" s="76"/>
      <c r="E146" s="7" t="s">
        <v>14</v>
      </c>
      <c r="F146" s="19">
        <v>0</v>
      </c>
      <c r="G146" s="19">
        <v>0</v>
      </c>
      <c r="H146" s="19">
        <v>0</v>
      </c>
      <c r="I146" s="52">
        <v>0</v>
      </c>
    </row>
    <row r="147" spans="1:9" ht="21" customHeight="1" x14ac:dyDescent="0.2">
      <c r="A147" s="91" t="s">
        <v>97</v>
      </c>
      <c r="B147" s="95"/>
      <c r="C147" s="75" t="s">
        <v>50</v>
      </c>
      <c r="D147" s="76"/>
      <c r="E147" s="2" t="s">
        <v>10</v>
      </c>
      <c r="F147" s="26">
        <f>F149+F150+F151+F152</f>
        <v>11659</v>
      </c>
      <c r="G147" s="26">
        <f>G149+G150+G151+G152</f>
        <v>1151</v>
      </c>
      <c r="H147" s="26">
        <f>H149+H150+H151+H152</f>
        <v>5077.2604799999999</v>
      </c>
      <c r="I147" s="58">
        <f>I149+I150+I151+I152</f>
        <v>828.26453000000004</v>
      </c>
    </row>
    <row r="148" spans="1:9" ht="15" customHeight="1" x14ac:dyDescent="0.2">
      <c r="A148" s="81"/>
      <c r="B148" s="95"/>
      <c r="C148" s="76"/>
      <c r="D148" s="76"/>
      <c r="E148" s="3" t="s">
        <v>8</v>
      </c>
      <c r="F148" s="19"/>
      <c r="G148" s="19"/>
      <c r="H148" s="25"/>
      <c r="I148" s="52"/>
    </row>
    <row r="149" spans="1:9" ht="21" customHeight="1" x14ac:dyDescent="0.2">
      <c r="A149" s="81"/>
      <c r="B149" s="95"/>
      <c r="C149" s="76"/>
      <c r="D149" s="76"/>
      <c r="E149" s="4" t="s">
        <v>15</v>
      </c>
      <c r="F149" s="19">
        <v>672</v>
      </c>
      <c r="G149" s="19">
        <v>0</v>
      </c>
      <c r="H149" s="19">
        <v>0</v>
      </c>
      <c r="I149" s="52">
        <v>0</v>
      </c>
    </row>
    <row r="150" spans="1:9" ht="21" customHeight="1" x14ac:dyDescent="0.2">
      <c r="A150" s="81"/>
      <c r="B150" s="95"/>
      <c r="C150" s="76"/>
      <c r="D150" s="76"/>
      <c r="E150" s="5" t="s">
        <v>12</v>
      </c>
      <c r="F150" s="19">
        <v>239</v>
      </c>
      <c r="G150" s="19">
        <v>34</v>
      </c>
      <c r="H150" s="19">
        <v>56.430480000000003</v>
      </c>
      <c r="I150" s="52">
        <v>33.430480000000003</v>
      </c>
    </row>
    <row r="151" spans="1:9" ht="21" customHeight="1" x14ac:dyDescent="0.2">
      <c r="A151" s="81"/>
      <c r="B151" s="95"/>
      <c r="C151" s="76"/>
      <c r="D151" s="76"/>
      <c r="E151" s="6" t="s">
        <v>13</v>
      </c>
      <c r="F151" s="19">
        <v>10748</v>
      </c>
      <c r="G151" s="19">
        <v>1117</v>
      </c>
      <c r="H151" s="25">
        <v>5020.83</v>
      </c>
      <c r="I151" s="52">
        <v>794.83405000000005</v>
      </c>
    </row>
    <row r="152" spans="1:9" ht="21" customHeight="1" x14ac:dyDescent="0.2">
      <c r="A152" s="90"/>
      <c r="B152" s="95"/>
      <c r="C152" s="77"/>
      <c r="D152" s="76"/>
      <c r="E152" s="7" t="s">
        <v>14</v>
      </c>
      <c r="F152" s="19">
        <v>0</v>
      </c>
      <c r="G152" s="19">
        <v>0</v>
      </c>
      <c r="H152" s="19">
        <v>0</v>
      </c>
      <c r="I152" s="52">
        <v>0</v>
      </c>
    </row>
    <row r="153" spans="1:9" ht="21" customHeight="1" x14ac:dyDescent="0.2">
      <c r="A153" s="91" t="s">
        <v>98</v>
      </c>
      <c r="B153" s="95"/>
      <c r="C153" s="75" t="s">
        <v>51</v>
      </c>
      <c r="D153" s="76"/>
      <c r="E153" s="2" t="s">
        <v>10</v>
      </c>
      <c r="F153" s="26">
        <f>F155+F156+F157+F158</f>
        <v>20125</v>
      </c>
      <c r="G153" s="26">
        <f>G155+G156+G157+G158</f>
        <v>5214</v>
      </c>
      <c r="H153" s="26">
        <f>H155+H156+H157+H158</f>
        <v>9924.93</v>
      </c>
      <c r="I153" s="58">
        <f>I155+I156+I157+I158</f>
        <v>2803.9293699999998</v>
      </c>
    </row>
    <row r="154" spans="1:9" ht="21" customHeight="1" x14ac:dyDescent="0.2">
      <c r="A154" s="81"/>
      <c r="B154" s="95"/>
      <c r="C154" s="76"/>
      <c r="D154" s="76"/>
      <c r="E154" s="3" t="s">
        <v>8</v>
      </c>
      <c r="F154" s="19"/>
      <c r="G154" s="19"/>
      <c r="H154" s="19"/>
      <c r="I154" s="52"/>
    </row>
    <row r="155" spans="1:9" ht="21" customHeight="1" x14ac:dyDescent="0.2">
      <c r="A155" s="81"/>
      <c r="B155" s="95"/>
      <c r="C155" s="76"/>
      <c r="D155" s="76"/>
      <c r="E155" s="4" t="s">
        <v>15</v>
      </c>
      <c r="F155" s="19">
        <v>0</v>
      </c>
      <c r="G155" s="19">
        <v>0</v>
      </c>
      <c r="H155" s="19">
        <v>0</v>
      </c>
      <c r="I155" s="52">
        <v>0</v>
      </c>
    </row>
    <row r="156" spans="1:9" ht="21" customHeight="1" x14ac:dyDescent="0.2">
      <c r="A156" s="81"/>
      <c r="B156" s="95"/>
      <c r="C156" s="76"/>
      <c r="D156" s="76"/>
      <c r="E156" s="5" t="s">
        <v>12</v>
      </c>
      <c r="F156" s="19">
        <v>0</v>
      </c>
      <c r="G156" s="19">
        <v>0</v>
      </c>
      <c r="H156" s="19">
        <v>0</v>
      </c>
      <c r="I156" s="52">
        <v>0</v>
      </c>
    </row>
    <row r="157" spans="1:9" ht="21" customHeight="1" x14ac:dyDescent="0.2">
      <c r="A157" s="81"/>
      <c r="B157" s="95"/>
      <c r="C157" s="76"/>
      <c r="D157" s="76"/>
      <c r="E157" s="6" t="s">
        <v>13</v>
      </c>
      <c r="F157" s="19">
        <v>20125</v>
      </c>
      <c r="G157" s="19">
        <v>5214</v>
      </c>
      <c r="H157" s="19">
        <v>9924.93</v>
      </c>
      <c r="I157" s="52">
        <v>2803.9293699999998</v>
      </c>
    </row>
    <row r="158" spans="1:9" ht="21" customHeight="1" x14ac:dyDescent="0.2">
      <c r="A158" s="90"/>
      <c r="B158" s="95"/>
      <c r="C158" s="77"/>
      <c r="D158" s="76"/>
      <c r="E158" s="7" t="s">
        <v>14</v>
      </c>
      <c r="F158" s="19">
        <v>0</v>
      </c>
      <c r="G158" s="19">
        <v>0</v>
      </c>
      <c r="H158" s="19">
        <v>0</v>
      </c>
      <c r="I158" s="52">
        <v>0</v>
      </c>
    </row>
    <row r="159" spans="1:9" ht="18.75" customHeight="1" x14ac:dyDescent="0.2">
      <c r="A159" s="78" t="s">
        <v>99</v>
      </c>
      <c r="B159" s="83" t="s">
        <v>101</v>
      </c>
      <c r="C159" s="75" t="s">
        <v>102</v>
      </c>
      <c r="D159" s="75" t="s">
        <v>169</v>
      </c>
      <c r="E159" s="41" t="s">
        <v>10</v>
      </c>
      <c r="F159" s="40">
        <f>F161+F162+F163+F164</f>
        <v>332047</v>
      </c>
      <c r="G159" s="40">
        <f>G161+G162+G163+G164</f>
        <v>75682</v>
      </c>
      <c r="H159" s="40">
        <f>H161+H162+H163+H164</f>
        <v>266929.99</v>
      </c>
      <c r="I159" s="56">
        <f>I161+I162+I163+I164</f>
        <v>72726.988809999995</v>
      </c>
    </row>
    <row r="160" spans="1:9" ht="16.5" customHeight="1" x14ac:dyDescent="0.2">
      <c r="A160" s="79"/>
      <c r="B160" s="84"/>
      <c r="C160" s="76"/>
      <c r="D160" s="76"/>
      <c r="E160" s="3" t="s">
        <v>8</v>
      </c>
      <c r="F160" s="24"/>
      <c r="G160" s="24"/>
      <c r="H160" s="23"/>
      <c r="I160" s="54"/>
    </row>
    <row r="161" spans="1:9" ht="18.75" customHeight="1" x14ac:dyDescent="0.2">
      <c r="A161" s="79"/>
      <c r="B161" s="84"/>
      <c r="C161" s="76"/>
      <c r="D161" s="76"/>
      <c r="E161" s="4" t="s">
        <v>15</v>
      </c>
      <c r="F161" s="20">
        <f t="shared" ref="F161:I163" si="18">F167+F173+F179</f>
        <v>0</v>
      </c>
      <c r="G161" s="20">
        <f t="shared" si="18"/>
        <v>0</v>
      </c>
      <c r="H161" s="20">
        <f t="shared" si="18"/>
        <v>0</v>
      </c>
      <c r="I161" s="57">
        <f t="shared" si="18"/>
        <v>0</v>
      </c>
    </row>
    <row r="162" spans="1:9" ht="15.75" customHeight="1" x14ac:dyDescent="0.2">
      <c r="A162" s="79"/>
      <c r="B162" s="84"/>
      <c r="C162" s="76"/>
      <c r="D162" s="76"/>
      <c r="E162" s="5" t="s">
        <v>12</v>
      </c>
      <c r="F162" s="20">
        <f t="shared" si="18"/>
        <v>227500</v>
      </c>
      <c r="G162" s="20">
        <f t="shared" si="18"/>
        <v>65000</v>
      </c>
      <c r="H162" s="20">
        <f t="shared" si="18"/>
        <v>227500</v>
      </c>
      <c r="I162" s="57">
        <f t="shared" si="18"/>
        <v>65000</v>
      </c>
    </row>
    <row r="163" spans="1:9" ht="17.25" customHeight="1" x14ac:dyDescent="0.2">
      <c r="A163" s="79"/>
      <c r="B163" s="84"/>
      <c r="C163" s="76"/>
      <c r="D163" s="76"/>
      <c r="E163" s="6" t="s">
        <v>13</v>
      </c>
      <c r="F163" s="20">
        <f t="shared" si="18"/>
        <v>104547</v>
      </c>
      <c r="G163" s="20">
        <f t="shared" si="18"/>
        <v>10682</v>
      </c>
      <c r="H163" s="20">
        <f t="shared" si="18"/>
        <v>39429.99</v>
      </c>
      <c r="I163" s="57">
        <f t="shared" si="18"/>
        <v>7726.9888099999998</v>
      </c>
    </row>
    <row r="164" spans="1:9" ht="31.5" customHeight="1" x14ac:dyDescent="0.2">
      <c r="A164" s="80"/>
      <c r="B164" s="84"/>
      <c r="C164" s="77"/>
      <c r="D164" s="76"/>
      <c r="E164" s="7" t="s">
        <v>14</v>
      </c>
      <c r="F164" s="20">
        <f>F170+F176+F182</f>
        <v>0</v>
      </c>
      <c r="G164" s="20">
        <f t="shared" ref="G164:I164" si="19">G170+G176+G182</f>
        <v>0</v>
      </c>
      <c r="H164" s="20">
        <f t="shared" si="19"/>
        <v>0</v>
      </c>
      <c r="I164" s="57">
        <f t="shared" si="19"/>
        <v>0</v>
      </c>
    </row>
    <row r="165" spans="1:9" ht="16.5" customHeight="1" x14ac:dyDescent="0.2">
      <c r="A165" s="82" t="s">
        <v>19</v>
      </c>
      <c r="B165" s="84"/>
      <c r="C165" s="75" t="s">
        <v>38</v>
      </c>
      <c r="D165" s="76"/>
      <c r="E165" s="2" t="s">
        <v>10</v>
      </c>
      <c r="F165" s="26">
        <f>F167+F168+F169+F170</f>
        <v>39693</v>
      </c>
      <c r="G165" s="26">
        <f>G167+G168+G169+G170</f>
        <v>3396</v>
      </c>
      <c r="H165" s="26">
        <f>H167+H168+H169+H170</f>
        <v>9459.7900000000009</v>
      </c>
      <c r="I165" s="58">
        <f>I167+I168+I169+I170</f>
        <v>1240.78881</v>
      </c>
    </row>
    <row r="166" spans="1:9" ht="15" customHeight="1" x14ac:dyDescent="0.2">
      <c r="A166" s="82"/>
      <c r="B166" s="84"/>
      <c r="C166" s="76"/>
      <c r="D166" s="76"/>
      <c r="E166" s="3" t="s">
        <v>8</v>
      </c>
      <c r="F166" s="19"/>
      <c r="G166" s="19"/>
      <c r="H166" s="23"/>
      <c r="I166" s="52"/>
    </row>
    <row r="167" spans="1:9" ht="19.5" customHeight="1" x14ac:dyDescent="0.2">
      <c r="A167" s="82"/>
      <c r="B167" s="84"/>
      <c r="C167" s="76"/>
      <c r="D167" s="76"/>
      <c r="E167" s="4" t="s">
        <v>15</v>
      </c>
      <c r="F167" s="19">
        <v>0</v>
      </c>
      <c r="G167" s="19">
        <v>0</v>
      </c>
      <c r="H167" s="23">
        <v>0</v>
      </c>
      <c r="I167" s="52">
        <v>0</v>
      </c>
    </row>
    <row r="168" spans="1:9" ht="16.5" customHeight="1" x14ac:dyDescent="0.2">
      <c r="A168" s="82"/>
      <c r="B168" s="84"/>
      <c r="C168" s="76"/>
      <c r="D168" s="76"/>
      <c r="E168" s="5" t="s">
        <v>12</v>
      </c>
      <c r="F168" s="19">
        <v>0</v>
      </c>
      <c r="G168" s="19">
        <v>0</v>
      </c>
      <c r="H168" s="23">
        <v>0</v>
      </c>
      <c r="I168" s="52">
        <v>0</v>
      </c>
    </row>
    <row r="169" spans="1:9" ht="21" customHeight="1" x14ac:dyDescent="0.2">
      <c r="A169" s="82"/>
      <c r="B169" s="84"/>
      <c r="C169" s="76"/>
      <c r="D169" s="76"/>
      <c r="E169" s="6" t="s">
        <v>13</v>
      </c>
      <c r="F169" s="19">
        <v>39693</v>
      </c>
      <c r="G169" s="19">
        <v>3396</v>
      </c>
      <c r="H169" s="23">
        <v>9459.7900000000009</v>
      </c>
      <c r="I169" s="52">
        <v>1240.78881</v>
      </c>
    </row>
    <row r="170" spans="1:9" ht="24.75" customHeight="1" x14ac:dyDescent="0.2">
      <c r="A170" s="82"/>
      <c r="B170" s="84"/>
      <c r="C170" s="77"/>
      <c r="D170" s="76"/>
      <c r="E170" s="7" t="s">
        <v>14</v>
      </c>
      <c r="F170" s="19">
        <v>0</v>
      </c>
      <c r="G170" s="19">
        <v>0</v>
      </c>
      <c r="H170" s="23">
        <v>0</v>
      </c>
      <c r="I170" s="52">
        <v>0</v>
      </c>
    </row>
    <row r="171" spans="1:9" ht="18" customHeight="1" x14ac:dyDescent="0.2">
      <c r="A171" s="82" t="s">
        <v>20</v>
      </c>
      <c r="B171" s="84"/>
      <c r="C171" s="75" t="s">
        <v>39</v>
      </c>
      <c r="D171" s="76"/>
      <c r="E171" s="2" t="s">
        <v>10</v>
      </c>
      <c r="F171" s="26">
        <f>F173+F174+F175+F176</f>
        <v>254668</v>
      </c>
      <c r="G171" s="26">
        <f>G173+G174+G175+G176</f>
        <v>56822</v>
      </c>
      <c r="H171" s="26">
        <f>H173+H174+H175+H176</f>
        <v>222784.28</v>
      </c>
      <c r="I171" s="58">
        <f>I173+I174+I175+I176</f>
        <v>56022.282469999998</v>
      </c>
    </row>
    <row r="172" spans="1:9" ht="16.5" customHeight="1" x14ac:dyDescent="0.2">
      <c r="A172" s="82"/>
      <c r="B172" s="84"/>
      <c r="C172" s="76"/>
      <c r="D172" s="76"/>
      <c r="E172" s="3" t="s">
        <v>8</v>
      </c>
      <c r="F172" s="19"/>
      <c r="G172" s="19"/>
      <c r="H172" s="23"/>
      <c r="I172" s="52"/>
    </row>
    <row r="173" spans="1:9" ht="19.5" customHeight="1" x14ac:dyDescent="0.2">
      <c r="A173" s="82"/>
      <c r="B173" s="84"/>
      <c r="C173" s="76"/>
      <c r="D173" s="76"/>
      <c r="E173" s="4" t="s">
        <v>15</v>
      </c>
      <c r="F173" s="19">
        <v>0</v>
      </c>
      <c r="G173" s="19">
        <v>0</v>
      </c>
      <c r="H173" s="19">
        <v>0</v>
      </c>
      <c r="I173" s="52">
        <v>0</v>
      </c>
    </row>
    <row r="174" spans="1:9" ht="15" customHeight="1" x14ac:dyDescent="0.2">
      <c r="A174" s="82"/>
      <c r="B174" s="84"/>
      <c r="C174" s="76"/>
      <c r="D174" s="76"/>
      <c r="E174" s="5" t="s">
        <v>12</v>
      </c>
      <c r="F174" s="19">
        <v>195060</v>
      </c>
      <c r="G174" s="19">
        <v>50000</v>
      </c>
      <c r="H174" s="19">
        <v>195060</v>
      </c>
      <c r="I174" s="52">
        <v>50000</v>
      </c>
    </row>
    <row r="175" spans="1:9" ht="17.25" customHeight="1" x14ac:dyDescent="0.2">
      <c r="A175" s="82"/>
      <c r="B175" s="84"/>
      <c r="C175" s="76"/>
      <c r="D175" s="76"/>
      <c r="E175" s="6" t="s">
        <v>13</v>
      </c>
      <c r="F175" s="19">
        <v>59608</v>
      </c>
      <c r="G175" s="19">
        <v>6822</v>
      </c>
      <c r="H175" s="23">
        <v>27724.28</v>
      </c>
      <c r="I175" s="52">
        <v>6022.2824700000001</v>
      </c>
    </row>
    <row r="176" spans="1:9" ht="18" customHeight="1" x14ac:dyDescent="0.2">
      <c r="A176" s="82"/>
      <c r="B176" s="84"/>
      <c r="C176" s="77"/>
      <c r="D176" s="76"/>
      <c r="E176" s="7" t="s">
        <v>14</v>
      </c>
      <c r="F176" s="19">
        <v>0</v>
      </c>
      <c r="G176" s="19">
        <v>0</v>
      </c>
      <c r="H176" s="19">
        <v>0</v>
      </c>
      <c r="I176" s="52">
        <v>0</v>
      </c>
    </row>
    <row r="177" spans="1:10" ht="18.75" customHeight="1" x14ac:dyDescent="0.2">
      <c r="A177" s="82" t="s">
        <v>59</v>
      </c>
      <c r="B177" s="84"/>
      <c r="C177" s="75" t="s">
        <v>40</v>
      </c>
      <c r="D177" s="76"/>
      <c r="E177" s="2" t="s">
        <v>10</v>
      </c>
      <c r="F177" s="26">
        <f>F179+F180+F181+F182</f>
        <v>37686</v>
      </c>
      <c r="G177" s="26">
        <f>G179+G180+G181+G182</f>
        <v>15464</v>
      </c>
      <c r="H177" s="26">
        <f>H179+H180+H181+H182</f>
        <v>34685.919999999998</v>
      </c>
      <c r="I177" s="58">
        <f>I179+I180+I181+I182</f>
        <v>15463.917530000001</v>
      </c>
    </row>
    <row r="178" spans="1:10" ht="14.25" customHeight="1" x14ac:dyDescent="0.2">
      <c r="A178" s="82"/>
      <c r="B178" s="84"/>
      <c r="C178" s="76"/>
      <c r="D178" s="76"/>
      <c r="E178" s="3" t="s">
        <v>8</v>
      </c>
      <c r="F178" s="19"/>
      <c r="G178" s="19"/>
      <c r="H178" s="23"/>
      <c r="I178" s="52"/>
    </row>
    <row r="179" spans="1:10" ht="15.75" customHeight="1" x14ac:dyDescent="0.2">
      <c r="A179" s="82"/>
      <c r="B179" s="84"/>
      <c r="C179" s="76"/>
      <c r="D179" s="76"/>
      <c r="E179" s="4" t="s">
        <v>15</v>
      </c>
      <c r="F179" s="19">
        <v>0</v>
      </c>
      <c r="G179" s="19">
        <v>0</v>
      </c>
      <c r="H179" s="23">
        <v>0</v>
      </c>
      <c r="I179" s="52">
        <v>0</v>
      </c>
    </row>
    <row r="180" spans="1:10" ht="14.25" customHeight="1" x14ac:dyDescent="0.2">
      <c r="A180" s="82"/>
      <c r="B180" s="84"/>
      <c r="C180" s="76"/>
      <c r="D180" s="76"/>
      <c r="E180" s="5" t="s">
        <v>12</v>
      </c>
      <c r="F180" s="19">
        <v>32440</v>
      </c>
      <c r="G180" s="19">
        <v>15000</v>
      </c>
      <c r="H180" s="23">
        <v>32440</v>
      </c>
      <c r="I180" s="52">
        <v>15000</v>
      </c>
    </row>
    <row r="181" spans="1:10" ht="18.75" customHeight="1" x14ac:dyDescent="0.2">
      <c r="A181" s="82"/>
      <c r="B181" s="84"/>
      <c r="C181" s="76"/>
      <c r="D181" s="76"/>
      <c r="E181" s="6" t="s">
        <v>13</v>
      </c>
      <c r="F181" s="19">
        <v>5246</v>
      </c>
      <c r="G181" s="19">
        <v>464</v>
      </c>
      <c r="H181" s="23">
        <v>2245.92</v>
      </c>
      <c r="I181" s="52">
        <v>463.91753</v>
      </c>
    </row>
    <row r="182" spans="1:10" ht="22.5" customHeight="1" x14ac:dyDescent="0.2">
      <c r="A182" s="82"/>
      <c r="B182" s="85"/>
      <c r="C182" s="77"/>
      <c r="D182" s="77"/>
      <c r="E182" s="7" t="s">
        <v>14</v>
      </c>
      <c r="F182" s="19">
        <v>0</v>
      </c>
      <c r="G182" s="19">
        <v>0</v>
      </c>
      <c r="H182" s="23">
        <v>0</v>
      </c>
      <c r="I182" s="52">
        <v>0</v>
      </c>
    </row>
    <row r="183" spans="1:10" ht="22.5" customHeight="1" x14ac:dyDescent="0.2">
      <c r="A183" s="78" t="s">
        <v>100</v>
      </c>
      <c r="B183" s="83" t="s">
        <v>103</v>
      </c>
      <c r="C183" s="75" t="s">
        <v>104</v>
      </c>
      <c r="D183" s="75" t="s">
        <v>105</v>
      </c>
      <c r="E183" s="37" t="s">
        <v>10</v>
      </c>
      <c r="F183" s="40">
        <f>F185+F186+F187+F188</f>
        <v>481185</v>
      </c>
      <c r="G183" s="40">
        <f>G185+G186+G187+G188</f>
        <v>87907</v>
      </c>
      <c r="H183" s="40">
        <f>H185+H186+H187+H188</f>
        <v>282708.34999999998</v>
      </c>
      <c r="I183" s="56">
        <f>I185+I186+I187+I188</f>
        <v>75702.347529999999</v>
      </c>
      <c r="J183" s="120"/>
    </row>
    <row r="184" spans="1:10" ht="15.75" customHeight="1" x14ac:dyDescent="0.2">
      <c r="A184" s="79"/>
      <c r="B184" s="84"/>
      <c r="C184" s="76"/>
      <c r="D184" s="76"/>
      <c r="E184" s="3" t="s">
        <v>8</v>
      </c>
      <c r="F184" s="24"/>
      <c r="G184" s="24"/>
      <c r="H184" s="23"/>
      <c r="I184" s="54"/>
      <c r="J184" s="120"/>
    </row>
    <row r="185" spans="1:10" ht="21" customHeight="1" x14ac:dyDescent="0.2">
      <c r="A185" s="79"/>
      <c r="B185" s="84"/>
      <c r="C185" s="76"/>
      <c r="D185" s="76"/>
      <c r="E185" s="4" t="s">
        <v>15</v>
      </c>
      <c r="F185" s="20">
        <f>F191+F197+F203+F209</f>
        <v>0</v>
      </c>
      <c r="G185" s="20">
        <f>G191+G197+G209</f>
        <v>0</v>
      </c>
      <c r="H185" s="23">
        <f t="shared" ref="H185:I188" si="20">H191+H197+H209+H203</f>
        <v>3787</v>
      </c>
      <c r="I185" s="63">
        <f t="shared" si="20"/>
        <v>0</v>
      </c>
      <c r="J185" s="120"/>
    </row>
    <row r="186" spans="1:10" ht="18.75" customHeight="1" x14ac:dyDescent="0.2">
      <c r="A186" s="79"/>
      <c r="B186" s="84"/>
      <c r="C186" s="76"/>
      <c r="D186" s="76"/>
      <c r="E186" s="5" t="s">
        <v>12</v>
      </c>
      <c r="F186" s="20">
        <f t="shared" ref="F186:G188" si="21">F192+F198+F204+F210</f>
        <v>38655</v>
      </c>
      <c r="G186" s="20">
        <f t="shared" si="21"/>
        <v>0</v>
      </c>
      <c r="H186" s="23">
        <f t="shared" si="20"/>
        <v>45643.729999999996</v>
      </c>
      <c r="I186" s="63">
        <f t="shared" si="20"/>
        <v>13220.730800000001</v>
      </c>
      <c r="J186" s="120"/>
    </row>
    <row r="187" spans="1:10" ht="18.75" customHeight="1" x14ac:dyDescent="0.2">
      <c r="A187" s="79"/>
      <c r="B187" s="84"/>
      <c r="C187" s="76"/>
      <c r="D187" s="76"/>
      <c r="E187" s="6" t="s">
        <v>13</v>
      </c>
      <c r="F187" s="20">
        <f t="shared" si="21"/>
        <v>442530</v>
      </c>
      <c r="G187" s="20">
        <f t="shared" si="21"/>
        <v>87907</v>
      </c>
      <c r="H187" s="23">
        <f t="shared" si="20"/>
        <v>233277.62</v>
      </c>
      <c r="I187" s="63">
        <f t="shared" si="20"/>
        <v>62481.616730000002</v>
      </c>
      <c r="J187" s="120"/>
    </row>
    <row r="188" spans="1:10" ht="36.75" customHeight="1" x14ac:dyDescent="0.2">
      <c r="A188" s="80"/>
      <c r="B188" s="84"/>
      <c r="C188" s="76"/>
      <c r="D188" s="76"/>
      <c r="E188" s="7" t="s">
        <v>14</v>
      </c>
      <c r="F188" s="20">
        <f t="shared" si="21"/>
        <v>0</v>
      </c>
      <c r="G188" s="20">
        <f t="shared" si="21"/>
        <v>0</v>
      </c>
      <c r="H188" s="23">
        <f t="shared" si="20"/>
        <v>0</v>
      </c>
      <c r="I188" s="63">
        <f t="shared" si="20"/>
        <v>0</v>
      </c>
      <c r="J188" s="120"/>
    </row>
    <row r="189" spans="1:10" ht="18.75" customHeight="1" x14ac:dyDescent="0.2">
      <c r="A189" s="91" t="s">
        <v>106</v>
      </c>
      <c r="B189" s="84"/>
      <c r="C189" s="75" t="s">
        <v>36</v>
      </c>
      <c r="D189" s="76"/>
      <c r="E189" s="2" t="s">
        <v>10</v>
      </c>
      <c r="F189" s="26">
        <f>F191+F192+F193+F194</f>
        <v>34901</v>
      </c>
      <c r="G189" s="26">
        <f>G191+G192+G193+G194</f>
        <v>917</v>
      </c>
      <c r="H189" s="26">
        <f>H191+H192+H193+H194</f>
        <v>29527.360000000001</v>
      </c>
      <c r="I189" s="58">
        <f>I191+I192+I193+I194</f>
        <v>4826.36103</v>
      </c>
    </row>
    <row r="190" spans="1:10" ht="15.75" customHeight="1" x14ac:dyDescent="0.2">
      <c r="A190" s="81"/>
      <c r="B190" s="84"/>
      <c r="C190" s="76"/>
      <c r="D190" s="76"/>
      <c r="E190" s="3" t="s">
        <v>8</v>
      </c>
      <c r="F190" s="19"/>
      <c r="G190" s="19"/>
      <c r="H190" s="25"/>
      <c r="I190" s="52"/>
    </row>
    <row r="191" spans="1:10" ht="18.75" customHeight="1" x14ac:dyDescent="0.2">
      <c r="A191" s="81"/>
      <c r="B191" s="84"/>
      <c r="C191" s="76"/>
      <c r="D191" s="76"/>
      <c r="E191" s="4" t="s">
        <v>15</v>
      </c>
      <c r="F191" s="19">
        <v>0</v>
      </c>
      <c r="G191" s="19">
        <v>0</v>
      </c>
      <c r="H191" s="25">
        <v>0</v>
      </c>
      <c r="I191" s="52">
        <v>0</v>
      </c>
    </row>
    <row r="192" spans="1:10" ht="18.75" customHeight="1" x14ac:dyDescent="0.2">
      <c r="A192" s="81"/>
      <c r="B192" s="84"/>
      <c r="C192" s="76"/>
      <c r="D192" s="76"/>
      <c r="E192" s="5" t="s">
        <v>12</v>
      </c>
      <c r="F192" s="19">
        <v>29167</v>
      </c>
      <c r="G192" s="19">
        <v>0</v>
      </c>
      <c r="H192" s="25">
        <v>25522.03</v>
      </c>
      <c r="I192" s="52">
        <v>3415.0340999999999</v>
      </c>
    </row>
    <row r="193" spans="1:9" ht="18.75" customHeight="1" x14ac:dyDescent="0.2">
      <c r="A193" s="81"/>
      <c r="B193" s="84"/>
      <c r="C193" s="76"/>
      <c r="D193" s="76"/>
      <c r="E193" s="6" t="s">
        <v>13</v>
      </c>
      <c r="F193" s="19">
        <v>5734</v>
      </c>
      <c r="G193" s="19">
        <v>917</v>
      </c>
      <c r="H193" s="25">
        <v>4005.33</v>
      </c>
      <c r="I193" s="52">
        <v>1411.3269299999999</v>
      </c>
    </row>
    <row r="194" spans="1:9" ht="18.75" customHeight="1" x14ac:dyDescent="0.2">
      <c r="A194" s="90"/>
      <c r="B194" s="84"/>
      <c r="C194" s="77"/>
      <c r="D194" s="76"/>
      <c r="E194" s="7" t="s">
        <v>14</v>
      </c>
      <c r="F194" s="19">
        <v>0</v>
      </c>
      <c r="G194" s="19">
        <v>0</v>
      </c>
      <c r="H194" s="25">
        <v>0</v>
      </c>
      <c r="I194" s="52">
        <v>0</v>
      </c>
    </row>
    <row r="195" spans="1:9" ht="18.75" customHeight="1" x14ac:dyDescent="0.2">
      <c r="A195" s="91" t="s">
        <v>107</v>
      </c>
      <c r="B195" s="84"/>
      <c r="C195" s="75" t="s">
        <v>37</v>
      </c>
      <c r="D195" s="76"/>
      <c r="E195" s="2" t="s">
        <v>10</v>
      </c>
      <c r="F195" s="26">
        <f>F197+F198+F199+F200</f>
        <v>2270</v>
      </c>
      <c r="G195" s="26">
        <f>G197+G198+G199+G200</f>
        <v>450</v>
      </c>
      <c r="H195" s="26">
        <f>H197+H198+H199+H200</f>
        <v>4436</v>
      </c>
      <c r="I195" s="58">
        <f>I197+I198+I199+I200</f>
        <v>0</v>
      </c>
    </row>
    <row r="196" spans="1:9" ht="15.75" customHeight="1" x14ac:dyDescent="0.2">
      <c r="A196" s="81"/>
      <c r="B196" s="84"/>
      <c r="C196" s="76"/>
      <c r="D196" s="76"/>
      <c r="E196" s="3" t="s">
        <v>8</v>
      </c>
      <c r="F196" s="19"/>
      <c r="G196" s="19"/>
      <c r="H196" s="25"/>
      <c r="I196" s="52"/>
    </row>
    <row r="197" spans="1:9" ht="18.75" customHeight="1" x14ac:dyDescent="0.2">
      <c r="A197" s="81"/>
      <c r="B197" s="84"/>
      <c r="C197" s="76"/>
      <c r="D197" s="76"/>
      <c r="E197" s="4" t="s">
        <v>15</v>
      </c>
      <c r="F197" s="19">
        <v>0</v>
      </c>
      <c r="G197" s="19">
        <v>0</v>
      </c>
      <c r="H197" s="25">
        <v>3787</v>
      </c>
      <c r="I197" s="64">
        <v>0</v>
      </c>
    </row>
    <row r="198" spans="1:9" ht="18.75" customHeight="1" x14ac:dyDescent="0.2">
      <c r="A198" s="81"/>
      <c r="B198" s="84"/>
      <c r="C198" s="76"/>
      <c r="D198" s="76"/>
      <c r="E198" s="5" t="s">
        <v>12</v>
      </c>
      <c r="F198" s="19">
        <v>0</v>
      </c>
      <c r="G198" s="19">
        <v>0</v>
      </c>
      <c r="H198" s="25">
        <v>516</v>
      </c>
      <c r="I198" s="64">
        <v>0</v>
      </c>
    </row>
    <row r="199" spans="1:9" ht="18.75" customHeight="1" x14ac:dyDescent="0.2">
      <c r="A199" s="81"/>
      <c r="B199" s="84"/>
      <c r="C199" s="76"/>
      <c r="D199" s="76"/>
      <c r="E199" s="6" t="s">
        <v>13</v>
      </c>
      <c r="F199" s="19">
        <v>2270</v>
      </c>
      <c r="G199" s="19">
        <v>450</v>
      </c>
      <c r="H199" s="25">
        <v>133</v>
      </c>
      <c r="I199" s="52">
        <v>0</v>
      </c>
    </row>
    <row r="200" spans="1:9" ht="18.75" customHeight="1" x14ac:dyDescent="0.2">
      <c r="A200" s="90"/>
      <c r="B200" s="84"/>
      <c r="C200" s="77"/>
      <c r="D200" s="76"/>
      <c r="E200" s="7" t="s">
        <v>14</v>
      </c>
      <c r="F200" s="19">
        <v>0</v>
      </c>
      <c r="G200" s="19">
        <v>0</v>
      </c>
      <c r="H200" s="25">
        <v>0</v>
      </c>
      <c r="I200" s="52">
        <v>0</v>
      </c>
    </row>
    <row r="201" spans="1:9" ht="18.75" customHeight="1" x14ac:dyDescent="0.2">
      <c r="A201" s="91" t="s">
        <v>108</v>
      </c>
      <c r="B201" s="84"/>
      <c r="C201" s="75" t="s">
        <v>115</v>
      </c>
      <c r="D201" s="76"/>
      <c r="E201" s="2" t="s">
        <v>10</v>
      </c>
      <c r="F201" s="26">
        <f>F203+F204+F205+F206</f>
        <v>213</v>
      </c>
      <c r="G201" s="26">
        <f>G203+G204+G205+G206</f>
        <v>43</v>
      </c>
      <c r="H201" s="26">
        <f>H203+H204+H205+H206</f>
        <v>92.5</v>
      </c>
      <c r="I201" s="58">
        <f>I203+I204+I205+I206</f>
        <v>7.5</v>
      </c>
    </row>
    <row r="202" spans="1:9" ht="18.75" customHeight="1" x14ac:dyDescent="0.2">
      <c r="A202" s="81"/>
      <c r="B202" s="84"/>
      <c r="C202" s="76"/>
      <c r="D202" s="76"/>
      <c r="E202" s="3" t="s">
        <v>8</v>
      </c>
      <c r="F202" s="19"/>
      <c r="G202" s="19"/>
      <c r="H202" s="25"/>
      <c r="I202" s="52"/>
    </row>
    <row r="203" spans="1:9" ht="18.75" customHeight="1" x14ac:dyDescent="0.2">
      <c r="A203" s="81"/>
      <c r="B203" s="84"/>
      <c r="C203" s="76"/>
      <c r="D203" s="76"/>
      <c r="E203" s="4" t="s">
        <v>15</v>
      </c>
      <c r="F203" s="19">
        <v>0</v>
      </c>
      <c r="G203" s="19">
        <v>0</v>
      </c>
      <c r="H203" s="19">
        <v>0</v>
      </c>
      <c r="I203" s="52">
        <v>0</v>
      </c>
    </row>
    <row r="204" spans="1:9" ht="18.75" customHeight="1" x14ac:dyDescent="0.2">
      <c r="A204" s="81"/>
      <c r="B204" s="84"/>
      <c r="C204" s="76"/>
      <c r="D204" s="76"/>
      <c r="E204" s="5" t="s">
        <v>12</v>
      </c>
      <c r="F204" s="19">
        <v>0</v>
      </c>
      <c r="G204" s="19">
        <v>0</v>
      </c>
      <c r="H204" s="19">
        <v>0</v>
      </c>
      <c r="I204" s="52">
        <v>0</v>
      </c>
    </row>
    <row r="205" spans="1:9" ht="18.75" customHeight="1" x14ac:dyDescent="0.2">
      <c r="A205" s="81"/>
      <c r="B205" s="84"/>
      <c r="C205" s="76"/>
      <c r="D205" s="76"/>
      <c r="E205" s="6" t="s">
        <v>13</v>
      </c>
      <c r="F205" s="19">
        <v>213</v>
      </c>
      <c r="G205" s="19">
        <v>43</v>
      </c>
      <c r="H205" s="19">
        <v>92.5</v>
      </c>
      <c r="I205" s="52">
        <v>7.5</v>
      </c>
    </row>
    <row r="206" spans="1:9" ht="18.75" customHeight="1" x14ac:dyDescent="0.2">
      <c r="A206" s="90"/>
      <c r="B206" s="84"/>
      <c r="C206" s="77"/>
      <c r="D206" s="76"/>
      <c r="E206" s="7" t="s">
        <v>14</v>
      </c>
      <c r="F206" s="19">
        <v>0</v>
      </c>
      <c r="G206" s="19">
        <v>0</v>
      </c>
      <c r="H206" s="19">
        <v>0</v>
      </c>
      <c r="I206" s="52">
        <v>0</v>
      </c>
    </row>
    <row r="207" spans="1:9" ht="18.75" customHeight="1" x14ac:dyDescent="0.2">
      <c r="A207" s="91" t="s">
        <v>109</v>
      </c>
      <c r="B207" s="84"/>
      <c r="C207" s="75" t="s">
        <v>23</v>
      </c>
      <c r="D207" s="76"/>
      <c r="E207" s="2" t="s">
        <v>10</v>
      </c>
      <c r="F207" s="26">
        <f>F209+F210+F211+F212</f>
        <v>443801</v>
      </c>
      <c r="G207" s="26">
        <f>G209+G210+G211+G212</f>
        <v>86497</v>
      </c>
      <c r="H207" s="26">
        <f>H209+H210+H211+H212</f>
        <v>248652.49000000002</v>
      </c>
      <c r="I207" s="58">
        <f>I209+I210+I211+I212</f>
        <v>70868.486499999999</v>
      </c>
    </row>
    <row r="208" spans="1:9" ht="13.5" customHeight="1" x14ac:dyDescent="0.2">
      <c r="A208" s="81"/>
      <c r="B208" s="84"/>
      <c r="C208" s="76"/>
      <c r="D208" s="76"/>
      <c r="E208" s="3" t="s">
        <v>8</v>
      </c>
      <c r="F208" s="19"/>
      <c r="G208" s="19"/>
      <c r="H208" s="25"/>
      <c r="I208" s="52"/>
    </row>
    <row r="209" spans="1:11" ht="18.75" customHeight="1" x14ac:dyDescent="0.2">
      <c r="A209" s="81"/>
      <c r="B209" s="84"/>
      <c r="C209" s="76"/>
      <c r="D209" s="76"/>
      <c r="E209" s="4" t="s">
        <v>15</v>
      </c>
      <c r="F209" s="19">
        <v>0</v>
      </c>
      <c r="G209" s="19">
        <v>0</v>
      </c>
      <c r="H209" s="25">
        <v>0</v>
      </c>
      <c r="I209" s="52">
        <v>0</v>
      </c>
    </row>
    <row r="210" spans="1:11" ht="18.75" customHeight="1" x14ac:dyDescent="0.2">
      <c r="A210" s="81"/>
      <c r="B210" s="84"/>
      <c r="C210" s="76"/>
      <c r="D210" s="76"/>
      <c r="E210" s="5" t="s">
        <v>12</v>
      </c>
      <c r="F210" s="19">
        <v>9488</v>
      </c>
      <c r="G210" s="19">
        <v>0</v>
      </c>
      <c r="H210" s="25">
        <v>19605.7</v>
      </c>
      <c r="I210" s="52">
        <v>9805.6967000000004</v>
      </c>
    </row>
    <row r="211" spans="1:11" ht="18.75" customHeight="1" x14ac:dyDescent="0.2">
      <c r="A211" s="81"/>
      <c r="B211" s="84"/>
      <c r="C211" s="76"/>
      <c r="D211" s="76"/>
      <c r="E211" s="6" t="s">
        <v>13</v>
      </c>
      <c r="F211" s="19">
        <v>434313</v>
      </c>
      <c r="G211" s="19">
        <v>86497</v>
      </c>
      <c r="H211" s="25">
        <v>229046.79</v>
      </c>
      <c r="I211" s="52">
        <v>61062.789799999999</v>
      </c>
    </row>
    <row r="212" spans="1:11" ht="18.75" customHeight="1" x14ac:dyDescent="0.2">
      <c r="A212" s="90"/>
      <c r="B212" s="85"/>
      <c r="C212" s="77"/>
      <c r="D212" s="77"/>
      <c r="E212" s="7" t="s">
        <v>14</v>
      </c>
      <c r="F212" s="19">
        <v>0</v>
      </c>
      <c r="G212" s="19">
        <v>0</v>
      </c>
      <c r="H212" s="25">
        <v>0</v>
      </c>
      <c r="I212" s="52">
        <v>0</v>
      </c>
    </row>
    <row r="213" spans="1:11" ht="15.75" x14ac:dyDescent="0.2">
      <c r="A213" s="91" t="s">
        <v>110</v>
      </c>
      <c r="B213" s="83" t="s">
        <v>111</v>
      </c>
      <c r="C213" s="75" t="s">
        <v>112</v>
      </c>
      <c r="D213" s="75" t="s">
        <v>158</v>
      </c>
      <c r="E213" s="37" t="s">
        <v>10</v>
      </c>
      <c r="F213" s="38">
        <f>F215+F216+F217+F218</f>
        <v>129226.02</v>
      </c>
      <c r="G213" s="38">
        <f t="shared" ref="G213:I213" si="22">G215+G216+G217+G218</f>
        <v>129091</v>
      </c>
      <c r="H213" s="38">
        <f t="shared" si="22"/>
        <v>129097.02</v>
      </c>
      <c r="I213" s="51">
        <f t="shared" si="22"/>
        <v>129087.01949000001</v>
      </c>
    </row>
    <row r="214" spans="1:11" ht="15.75" x14ac:dyDescent="0.2">
      <c r="A214" s="81"/>
      <c r="B214" s="84"/>
      <c r="C214" s="76"/>
      <c r="D214" s="76"/>
      <c r="E214" s="3" t="s">
        <v>8</v>
      </c>
      <c r="F214" s="20"/>
      <c r="G214" s="20"/>
      <c r="H214" s="20"/>
      <c r="I214" s="57"/>
    </row>
    <row r="215" spans="1:11" ht="15.75" x14ac:dyDescent="0.2">
      <c r="A215" s="81"/>
      <c r="B215" s="84"/>
      <c r="C215" s="76"/>
      <c r="D215" s="76"/>
      <c r="E215" s="4" t="s">
        <v>11</v>
      </c>
      <c r="F215" s="20">
        <v>0</v>
      </c>
      <c r="G215" s="20">
        <v>0</v>
      </c>
      <c r="H215" s="20">
        <v>0</v>
      </c>
      <c r="I215" s="57">
        <v>0</v>
      </c>
    </row>
    <row r="216" spans="1:11" ht="15.75" x14ac:dyDescent="0.2">
      <c r="A216" s="81"/>
      <c r="B216" s="84"/>
      <c r="C216" s="76"/>
      <c r="D216" s="76"/>
      <c r="E216" s="5" t="s">
        <v>12</v>
      </c>
      <c r="F216" s="20">
        <v>125194.02</v>
      </c>
      <c r="G216" s="20">
        <v>125194.02</v>
      </c>
      <c r="H216" s="20">
        <v>125194.02</v>
      </c>
      <c r="I216" s="57">
        <v>125194.01999</v>
      </c>
    </row>
    <row r="217" spans="1:11" ht="15.75" x14ac:dyDescent="0.2">
      <c r="A217" s="81"/>
      <c r="B217" s="84"/>
      <c r="C217" s="76"/>
      <c r="D217" s="76"/>
      <c r="E217" s="6" t="s">
        <v>13</v>
      </c>
      <c r="F217" s="20">
        <v>4032</v>
      </c>
      <c r="G217" s="20">
        <v>3896.98</v>
      </c>
      <c r="H217" s="20">
        <v>3903</v>
      </c>
      <c r="I217" s="57">
        <v>3892.9994999999999</v>
      </c>
    </row>
    <row r="218" spans="1:11" ht="31.5" x14ac:dyDescent="0.25">
      <c r="A218" s="90"/>
      <c r="B218" s="85"/>
      <c r="C218" s="77"/>
      <c r="D218" s="77"/>
      <c r="E218" s="36" t="s">
        <v>14</v>
      </c>
      <c r="F218" s="27">
        <v>0</v>
      </c>
      <c r="G218" s="27">
        <v>0</v>
      </c>
      <c r="H218" s="27">
        <v>0</v>
      </c>
      <c r="I218" s="65">
        <v>0</v>
      </c>
    </row>
    <row r="219" spans="1:11" ht="19.5" customHeight="1" x14ac:dyDescent="0.2">
      <c r="A219" s="92" t="s">
        <v>113</v>
      </c>
      <c r="B219" s="83" t="s">
        <v>114</v>
      </c>
      <c r="C219" s="75" t="s">
        <v>116</v>
      </c>
      <c r="D219" s="75" t="s">
        <v>153</v>
      </c>
      <c r="E219" s="37" t="s">
        <v>10</v>
      </c>
      <c r="F219" s="40">
        <f>F221+F222+F223+F224</f>
        <v>1960</v>
      </c>
      <c r="G219" s="40">
        <f>G221+G222+G223+G224</f>
        <v>1960</v>
      </c>
      <c r="H219" s="40">
        <f>H221+H222+H223+H224</f>
        <v>0</v>
      </c>
      <c r="I219" s="56">
        <f>I221+I222+I223+I224</f>
        <v>0</v>
      </c>
      <c r="J219" s="71"/>
    </row>
    <row r="220" spans="1:11" ht="14.25" customHeight="1" x14ac:dyDescent="0.2">
      <c r="A220" s="93"/>
      <c r="B220" s="84"/>
      <c r="C220" s="76"/>
      <c r="D220" s="76"/>
      <c r="E220" s="3" t="s">
        <v>8</v>
      </c>
      <c r="F220" s="24"/>
      <c r="G220" s="24"/>
      <c r="H220" s="23"/>
      <c r="I220" s="54"/>
      <c r="J220" s="72" t="s">
        <v>170</v>
      </c>
    </row>
    <row r="221" spans="1:11" ht="16.5" customHeight="1" x14ac:dyDescent="0.2">
      <c r="A221" s="93"/>
      <c r="B221" s="84"/>
      <c r="C221" s="76"/>
      <c r="D221" s="76"/>
      <c r="E221" s="4" t="s">
        <v>15</v>
      </c>
      <c r="F221" s="20">
        <v>0</v>
      </c>
      <c r="G221" s="19">
        <v>0</v>
      </c>
      <c r="H221" s="23">
        <f>[1]Лист1!$G$75+[1]Лист1!$I$75</f>
        <v>0</v>
      </c>
      <c r="I221" s="52">
        <v>0</v>
      </c>
      <c r="J221" s="72"/>
    </row>
    <row r="222" spans="1:11" ht="18" customHeight="1" x14ac:dyDescent="0.2">
      <c r="A222" s="93"/>
      <c r="B222" s="84"/>
      <c r="C222" s="76"/>
      <c r="D222" s="76"/>
      <c r="E222" s="5" t="s">
        <v>12</v>
      </c>
      <c r="F222" s="20">
        <v>0</v>
      </c>
      <c r="G222" s="19">
        <v>0</v>
      </c>
      <c r="H222" s="23">
        <v>0</v>
      </c>
      <c r="I222" s="52">
        <v>0</v>
      </c>
      <c r="J222" s="72"/>
    </row>
    <row r="223" spans="1:11" ht="16.5" customHeight="1" x14ac:dyDescent="0.2">
      <c r="A223" s="93"/>
      <c r="B223" s="84"/>
      <c r="C223" s="76"/>
      <c r="D223" s="76"/>
      <c r="E223" s="6" t="s">
        <v>13</v>
      </c>
      <c r="F223" s="20">
        <v>1960</v>
      </c>
      <c r="G223" s="19">
        <v>1960</v>
      </c>
      <c r="H223" s="23">
        <v>0</v>
      </c>
      <c r="I223" s="52">
        <v>0</v>
      </c>
      <c r="J223" s="72"/>
    </row>
    <row r="224" spans="1:11" ht="31.9" customHeight="1" x14ac:dyDescent="0.2">
      <c r="A224" s="94"/>
      <c r="B224" s="85"/>
      <c r="C224" s="76"/>
      <c r="D224" s="77"/>
      <c r="E224" s="7" t="s">
        <v>14</v>
      </c>
      <c r="F224" s="20">
        <v>0</v>
      </c>
      <c r="G224" s="19">
        <v>0</v>
      </c>
      <c r="H224" s="23">
        <f>[1]Лист1!$G$78+[1]Лист1!$I$78</f>
        <v>0</v>
      </c>
      <c r="I224" s="52">
        <v>0</v>
      </c>
      <c r="J224" s="72"/>
      <c r="K224" s="42"/>
    </row>
    <row r="225" spans="1:9" ht="18" customHeight="1" x14ac:dyDescent="0.2">
      <c r="A225" s="78" t="s">
        <v>117</v>
      </c>
      <c r="B225" s="83" t="s">
        <v>118</v>
      </c>
      <c r="C225" s="75" t="s">
        <v>119</v>
      </c>
      <c r="D225" s="75" t="s">
        <v>171</v>
      </c>
      <c r="E225" s="37" t="s">
        <v>10</v>
      </c>
      <c r="F225" s="40">
        <f>F227+F228+F229+F230</f>
        <v>132170</v>
      </c>
      <c r="G225" s="40">
        <f>G227+G228+G229+G230</f>
        <v>13885.58949</v>
      </c>
      <c r="H225" s="40">
        <f>H227+H228+H229+H230</f>
        <v>53670.155480000001</v>
      </c>
      <c r="I225" s="56">
        <f>I227+I228+I229+I230</f>
        <v>8597.9958499999993</v>
      </c>
    </row>
    <row r="226" spans="1:9" ht="15" customHeight="1" x14ac:dyDescent="0.2">
      <c r="A226" s="79"/>
      <c r="B226" s="84"/>
      <c r="C226" s="76"/>
      <c r="D226" s="76"/>
      <c r="E226" s="3" t="s">
        <v>8</v>
      </c>
      <c r="F226" s="24"/>
      <c r="G226" s="24"/>
      <c r="H226" s="23"/>
      <c r="I226" s="54"/>
    </row>
    <row r="227" spans="1:9" ht="19.5" customHeight="1" x14ac:dyDescent="0.2">
      <c r="A227" s="79"/>
      <c r="B227" s="84"/>
      <c r="C227" s="76"/>
      <c r="D227" s="76"/>
      <c r="E227" s="4" t="s">
        <v>15</v>
      </c>
      <c r="F227" s="20">
        <f t="shared" ref="F227:I230" si="23">F233+F239+F245</f>
        <v>0</v>
      </c>
      <c r="G227" s="20">
        <f t="shared" si="23"/>
        <v>0</v>
      </c>
      <c r="H227" s="23">
        <f>H233+H239+H245</f>
        <v>0</v>
      </c>
      <c r="I227" s="63">
        <f>I233+I239+I245</f>
        <v>0</v>
      </c>
    </row>
    <row r="228" spans="1:9" ht="16.5" customHeight="1" x14ac:dyDescent="0.2">
      <c r="A228" s="79"/>
      <c r="B228" s="84"/>
      <c r="C228" s="76"/>
      <c r="D228" s="76"/>
      <c r="E228" s="5" t="s">
        <v>12</v>
      </c>
      <c r="F228" s="20">
        <f t="shared" si="23"/>
        <v>21016</v>
      </c>
      <c r="G228" s="20">
        <f t="shared" si="23"/>
        <v>0</v>
      </c>
      <c r="H228" s="23">
        <f t="shared" si="23"/>
        <v>20799.155480000001</v>
      </c>
      <c r="I228" s="63">
        <f t="shared" si="23"/>
        <v>0</v>
      </c>
    </row>
    <row r="229" spans="1:9" ht="19.5" customHeight="1" x14ac:dyDescent="0.2">
      <c r="A229" s="79"/>
      <c r="B229" s="84"/>
      <c r="C229" s="76"/>
      <c r="D229" s="76"/>
      <c r="E229" s="6" t="s">
        <v>13</v>
      </c>
      <c r="F229" s="20">
        <f t="shared" si="23"/>
        <v>111154</v>
      </c>
      <c r="G229" s="20">
        <f t="shared" si="23"/>
        <v>13885.58949</v>
      </c>
      <c r="H229" s="23">
        <f t="shared" si="23"/>
        <v>32871</v>
      </c>
      <c r="I229" s="63">
        <f>I235+I241+I247</f>
        <v>8597.9958499999993</v>
      </c>
    </row>
    <row r="230" spans="1:9" ht="23.25" customHeight="1" x14ac:dyDescent="0.2">
      <c r="A230" s="80"/>
      <c r="B230" s="84"/>
      <c r="C230" s="76"/>
      <c r="D230" s="76"/>
      <c r="E230" s="7" t="s">
        <v>14</v>
      </c>
      <c r="F230" s="20">
        <f t="shared" si="23"/>
        <v>0</v>
      </c>
      <c r="G230" s="20">
        <f t="shared" si="23"/>
        <v>0</v>
      </c>
      <c r="H230" s="23">
        <f t="shared" si="23"/>
        <v>0</v>
      </c>
      <c r="I230" s="63">
        <f>I236+I242+I248</f>
        <v>0</v>
      </c>
    </row>
    <row r="231" spans="1:9" ht="23.25" customHeight="1" x14ac:dyDescent="0.2">
      <c r="A231" s="91" t="s">
        <v>129</v>
      </c>
      <c r="B231" s="84"/>
      <c r="C231" s="89" t="s">
        <v>120</v>
      </c>
      <c r="D231" s="76"/>
      <c r="E231" s="2" t="s">
        <v>10</v>
      </c>
      <c r="F231" s="26">
        <f>F233+F234+F235+F236</f>
        <v>21776</v>
      </c>
      <c r="G231" s="26">
        <f>G233+G234+G235+G236</f>
        <v>0</v>
      </c>
      <c r="H231" s="26">
        <f>H233+H234+H235+H236</f>
        <v>21553.155480000001</v>
      </c>
      <c r="I231" s="58">
        <f>I233+I234+I235+I236</f>
        <v>0</v>
      </c>
    </row>
    <row r="232" spans="1:9" ht="18.75" customHeight="1" x14ac:dyDescent="0.2">
      <c r="A232" s="81"/>
      <c r="B232" s="84"/>
      <c r="C232" s="89"/>
      <c r="D232" s="76"/>
      <c r="E232" s="3" t="s">
        <v>8</v>
      </c>
      <c r="F232" s="19"/>
      <c r="G232" s="19"/>
      <c r="H232" s="28"/>
      <c r="I232" s="52"/>
    </row>
    <row r="233" spans="1:9" ht="23.25" customHeight="1" x14ac:dyDescent="0.2">
      <c r="A233" s="81"/>
      <c r="B233" s="84"/>
      <c r="C233" s="89"/>
      <c r="D233" s="76"/>
      <c r="E233" s="4" t="s">
        <v>15</v>
      </c>
      <c r="F233" s="19">
        <v>0</v>
      </c>
      <c r="G233" s="19">
        <v>0</v>
      </c>
      <c r="H233" s="28">
        <v>0</v>
      </c>
      <c r="I233" s="52">
        <v>0</v>
      </c>
    </row>
    <row r="234" spans="1:9" ht="23.25" customHeight="1" x14ac:dyDescent="0.2">
      <c r="A234" s="81"/>
      <c r="B234" s="84"/>
      <c r="C234" s="89"/>
      <c r="D234" s="76"/>
      <c r="E234" s="5" t="s">
        <v>12</v>
      </c>
      <c r="F234" s="19">
        <v>21016</v>
      </c>
      <c r="G234" s="19">
        <v>0</v>
      </c>
      <c r="H234" s="28">
        <v>20799.155480000001</v>
      </c>
      <c r="I234" s="52">
        <v>0</v>
      </c>
    </row>
    <row r="235" spans="1:9" ht="23.25" customHeight="1" x14ac:dyDescent="0.2">
      <c r="A235" s="81"/>
      <c r="B235" s="84"/>
      <c r="C235" s="89"/>
      <c r="D235" s="76"/>
      <c r="E235" s="6" t="s">
        <v>13</v>
      </c>
      <c r="F235" s="19">
        <v>760</v>
      </c>
      <c r="G235" s="19">
        <v>0</v>
      </c>
      <c r="H235" s="28">
        <v>754</v>
      </c>
      <c r="I235" s="52">
        <v>0</v>
      </c>
    </row>
    <row r="236" spans="1:9" ht="23.25" customHeight="1" x14ac:dyDescent="0.2">
      <c r="A236" s="90"/>
      <c r="B236" s="84"/>
      <c r="C236" s="89"/>
      <c r="D236" s="76"/>
      <c r="E236" s="7" t="s">
        <v>14</v>
      </c>
      <c r="F236" s="19">
        <v>0</v>
      </c>
      <c r="G236" s="19">
        <v>0</v>
      </c>
      <c r="H236" s="23">
        <v>0</v>
      </c>
      <c r="I236" s="57">
        <v>0</v>
      </c>
    </row>
    <row r="237" spans="1:9" ht="24" customHeight="1" x14ac:dyDescent="0.2">
      <c r="A237" s="91" t="s">
        <v>130</v>
      </c>
      <c r="B237" s="84"/>
      <c r="C237" s="75" t="s">
        <v>121</v>
      </c>
      <c r="D237" s="76"/>
      <c r="E237" s="2" t="s">
        <v>10</v>
      </c>
      <c r="F237" s="26">
        <f>F239+F240+F241+F242</f>
        <v>52747</v>
      </c>
      <c r="G237" s="26">
        <f>G239+G240+G241+G242</f>
        <v>5939</v>
      </c>
      <c r="H237" s="26">
        <f>H239+H240+H241+H242</f>
        <v>16203.93</v>
      </c>
      <c r="I237" s="58">
        <f>I239+I240+I241+I242</f>
        <v>3896.9295999999999</v>
      </c>
    </row>
    <row r="238" spans="1:9" ht="12.75" customHeight="1" x14ac:dyDescent="0.2">
      <c r="A238" s="81"/>
      <c r="B238" s="84"/>
      <c r="C238" s="76"/>
      <c r="D238" s="76"/>
      <c r="E238" s="3" t="s">
        <v>8</v>
      </c>
      <c r="F238" s="19"/>
      <c r="G238" s="19"/>
      <c r="H238" s="28"/>
      <c r="I238" s="52"/>
    </row>
    <row r="239" spans="1:9" ht="18" customHeight="1" x14ac:dyDescent="0.2">
      <c r="A239" s="81"/>
      <c r="B239" s="84"/>
      <c r="C239" s="76"/>
      <c r="D239" s="76"/>
      <c r="E239" s="4" t="s">
        <v>15</v>
      </c>
      <c r="F239" s="19">
        <v>0</v>
      </c>
      <c r="G239" s="19">
        <v>0</v>
      </c>
      <c r="H239" s="28">
        <v>0</v>
      </c>
      <c r="I239" s="63">
        <v>0</v>
      </c>
    </row>
    <row r="240" spans="1:9" ht="15" customHeight="1" x14ac:dyDescent="0.2">
      <c r="A240" s="81"/>
      <c r="B240" s="84"/>
      <c r="C240" s="76"/>
      <c r="D240" s="76"/>
      <c r="E240" s="5" t="s">
        <v>12</v>
      </c>
      <c r="F240" s="19">
        <v>0</v>
      </c>
      <c r="G240" s="19">
        <v>0</v>
      </c>
      <c r="H240" s="28">
        <v>0</v>
      </c>
      <c r="I240" s="52">
        <v>0</v>
      </c>
    </row>
    <row r="241" spans="1:9" ht="17.25" customHeight="1" x14ac:dyDescent="0.2">
      <c r="A241" s="81"/>
      <c r="B241" s="84"/>
      <c r="C241" s="76"/>
      <c r="D241" s="76"/>
      <c r="E241" s="6" t="s">
        <v>13</v>
      </c>
      <c r="F241" s="19">
        <v>52747</v>
      </c>
      <c r="G241" s="19">
        <v>5939</v>
      </c>
      <c r="H241" s="28">
        <v>16203.93</v>
      </c>
      <c r="I241" s="52">
        <v>3896.9295999999999</v>
      </c>
    </row>
    <row r="242" spans="1:9" ht="20.25" customHeight="1" x14ac:dyDescent="0.2">
      <c r="A242" s="81"/>
      <c r="B242" s="84"/>
      <c r="C242" s="77"/>
      <c r="D242" s="76"/>
      <c r="E242" s="7" t="s">
        <v>14</v>
      </c>
      <c r="F242" s="19">
        <v>0</v>
      </c>
      <c r="G242" s="19">
        <v>0</v>
      </c>
      <c r="H242" s="23">
        <v>0</v>
      </c>
      <c r="I242" s="52">
        <v>0</v>
      </c>
    </row>
    <row r="243" spans="1:9" ht="18" customHeight="1" x14ac:dyDescent="0.2">
      <c r="A243" s="91" t="s">
        <v>131</v>
      </c>
      <c r="B243" s="84"/>
      <c r="C243" s="75" t="s">
        <v>24</v>
      </c>
      <c r="D243" s="76"/>
      <c r="E243" s="2" t="s">
        <v>10</v>
      </c>
      <c r="F243" s="26">
        <f>F245+F246+F247+F248</f>
        <v>57647</v>
      </c>
      <c r="G243" s="26">
        <f>G245+G246+G247+G248</f>
        <v>7946.5894900000003</v>
      </c>
      <c r="H243" s="26">
        <f>H245+H246+H247+H248</f>
        <v>15913.07</v>
      </c>
      <c r="I243" s="58">
        <f>I245+I246+I247+I248</f>
        <v>4701.0662499999999</v>
      </c>
    </row>
    <row r="244" spans="1:9" ht="16.5" customHeight="1" x14ac:dyDescent="0.2">
      <c r="A244" s="81"/>
      <c r="B244" s="84"/>
      <c r="C244" s="76"/>
      <c r="D244" s="76"/>
      <c r="E244" s="3" t="s">
        <v>8</v>
      </c>
      <c r="F244" s="19"/>
      <c r="G244" s="19"/>
      <c r="H244" s="25"/>
      <c r="I244" s="52"/>
    </row>
    <row r="245" spans="1:9" ht="20.25" customHeight="1" x14ac:dyDescent="0.2">
      <c r="A245" s="81"/>
      <c r="B245" s="84"/>
      <c r="C245" s="76"/>
      <c r="D245" s="76"/>
      <c r="E245" s="4" t="s">
        <v>15</v>
      </c>
      <c r="F245" s="19">
        <v>0</v>
      </c>
      <c r="G245" s="19">
        <v>0</v>
      </c>
      <c r="H245" s="25">
        <v>0</v>
      </c>
      <c r="I245" s="52">
        <v>0</v>
      </c>
    </row>
    <row r="246" spans="1:9" ht="17.25" customHeight="1" x14ac:dyDescent="0.2">
      <c r="A246" s="81"/>
      <c r="B246" s="84"/>
      <c r="C246" s="76"/>
      <c r="D246" s="76"/>
      <c r="E246" s="5" t="s">
        <v>12</v>
      </c>
      <c r="F246" s="19">
        <v>0</v>
      </c>
      <c r="G246" s="19">
        <v>0</v>
      </c>
      <c r="H246" s="25">
        <v>0</v>
      </c>
      <c r="I246" s="52">
        <v>0</v>
      </c>
    </row>
    <row r="247" spans="1:9" ht="18.75" customHeight="1" x14ac:dyDescent="0.2">
      <c r="A247" s="81"/>
      <c r="B247" s="84"/>
      <c r="C247" s="76"/>
      <c r="D247" s="76"/>
      <c r="E247" s="6" t="s">
        <v>13</v>
      </c>
      <c r="F247" s="19">
        <v>57647</v>
      </c>
      <c r="G247" s="19">
        <v>7946.5894900000003</v>
      </c>
      <c r="H247" s="25">
        <v>15913.07</v>
      </c>
      <c r="I247" s="52">
        <v>4701.0662499999999</v>
      </c>
    </row>
    <row r="248" spans="1:9" ht="17.25" customHeight="1" x14ac:dyDescent="0.2">
      <c r="A248" s="90"/>
      <c r="B248" s="85"/>
      <c r="C248" s="77"/>
      <c r="D248" s="77"/>
      <c r="E248" s="7" t="s">
        <v>14</v>
      </c>
      <c r="F248" s="19">
        <v>0</v>
      </c>
      <c r="G248" s="19">
        <v>0</v>
      </c>
      <c r="H248" s="25">
        <v>0</v>
      </c>
      <c r="I248" s="52">
        <v>0</v>
      </c>
    </row>
    <row r="249" spans="1:9" ht="15" customHeight="1" x14ac:dyDescent="0.2">
      <c r="A249" s="78" t="s">
        <v>132</v>
      </c>
      <c r="B249" s="83" t="s">
        <v>122</v>
      </c>
      <c r="C249" s="75" t="s">
        <v>123</v>
      </c>
      <c r="D249" s="86" t="s">
        <v>154</v>
      </c>
      <c r="E249" s="37" t="s">
        <v>10</v>
      </c>
      <c r="F249" s="40">
        <f>F251+F252+F253+F254</f>
        <v>4783166</v>
      </c>
      <c r="G249" s="40">
        <f>G251+G252+G253+G254</f>
        <v>954450</v>
      </c>
      <c r="H249" s="40">
        <f>H251+H252+H253+H254</f>
        <v>2459036.8108899994</v>
      </c>
      <c r="I249" s="56">
        <f>I251+I252+I253+I254</f>
        <v>674205.80109999992</v>
      </c>
    </row>
    <row r="250" spans="1:9" ht="15" customHeight="1" x14ac:dyDescent="0.2">
      <c r="A250" s="79"/>
      <c r="B250" s="84"/>
      <c r="C250" s="76"/>
      <c r="D250" s="87"/>
      <c r="E250" s="3" t="s">
        <v>8</v>
      </c>
      <c r="F250" s="22"/>
      <c r="G250" s="22"/>
      <c r="H250" s="23"/>
      <c r="I250" s="52"/>
    </row>
    <row r="251" spans="1:9" ht="20.25" customHeight="1" x14ac:dyDescent="0.2">
      <c r="A251" s="79"/>
      <c r="B251" s="84"/>
      <c r="C251" s="76"/>
      <c r="D251" s="87"/>
      <c r="E251" s="4" t="s">
        <v>15</v>
      </c>
      <c r="F251" s="20">
        <f>F257+F263+F269+F275</f>
        <v>251714</v>
      </c>
      <c r="G251" s="20">
        <f>G257+G263+G269+G275</f>
        <v>53709</v>
      </c>
      <c r="H251" s="20">
        <f>H257+H263+H269+H275</f>
        <v>113733.03889</v>
      </c>
      <c r="I251" s="57">
        <f>I257+I263+I269+I275</f>
        <v>35094.589999999997</v>
      </c>
    </row>
    <row r="252" spans="1:9" ht="20.25" customHeight="1" x14ac:dyDescent="0.2">
      <c r="A252" s="79"/>
      <c r="B252" s="84"/>
      <c r="C252" s="76"/>
      <c r="D252" s="87"/>
      <c r="E252" s="5" t="s">
        <v>12</v>
      </c>
      <c r="F252" s="20">
        <f t="shared" ref="F252:H254" si="24">F258+F264+F270+F276</f>
        <v>2631192</v>
      </c>
      <c r="G252" s="20">
        <f t="shared" si="24"/>
        <v>515112</v>
      </c>
      <c r="H252" s="20">
        <f t="shared" si="24"/>
        <v>1365593.5699999998</v>
      </c>
      <c r="I252" s="57">
        <f>I258+I264+I270+I276</f>
        <v>362002.57587999996</v>
      </c>
    </row>
    <row r="253" spans="1:9" ht="21" customHeight="1" x14ac:dyDescent="0.2">
      <c r="A253" s="79"/>
      <c r="B253" s="84"/>
      <c r="C253" s="76"/>
      <c r="D253" s="87"/>
      <c r="E253" s="6" t="s">
        <v>13</v>
      </c>
      <c r="F253" s="20">
        <f>F259+F265+F271+F277</f>
        <v>1625200</v>
      </c>
      <c r="G253" s="20">
        <f t="shared" si="24"/>
        <v>329629</v>
      </c>
      <c r="H253" s="20">
        <f t="shared" si="24"/>
        <v>835023.02999999991</v>
      </c>
      <c r="I253" s="57">
        <f>I259+I265+I271+I277</f>
        <v>230727.04222</v>
      </c>
    </row>
    <row r="254" spans="1:9" ht="20.25" customHeight="1" x14ac:dyDescent="0.2">
      <c r="A254" s="80"/>
      <c r="B254" s="84"/>
      <c r="C254" s="76"/>
      <c r="D254" s="87"/>
      <c r="E254" s="7" t="s">
        <v>14</v>
      </c>
      <c r="F254" s="20">
        <f t="shared" si="24"/>
        <v>275060</v>
      </c>
      <c r="G254" s="20">
        <f t="shared" si="24"/>
        <v>56000</v>
      </c>
      <c r="H254" s="20">
        <f t="shared" si="24"/>
        <v>144687.17200000002</v>
      </c>
      <c r="I254" s="57">
        <f>I260+I266+I272+I278</f>
        <v>46381.593000000001</v>
      </c>
    </row>
    <row r="255" spans="1:9" ht="20.25" customHeight="1" x14ac:dyDescent="0.2">
      <c r="A255" s="91" t="s">
        <v>60</v>
      </c>
      <c r="B255" s="84"/>
      <c r="C255" s="75" t="s">
        <v>44</v>
      </c>
      <c r="D255" s="87"/>
      <c r="E255" s="2" t="s">
        <v>10</v>
      </c>
      <c r="F255" s="26">
        <f>F257+F258+F259+F260</f>
        <v>1976723</v>
      </c>
      <c r="G255" s="26">
        <f>G257+G258+G259+G260</f>
        <v>390468</v>
      </c>
      <c r="H255" s="26">
        <f>H257+H258+H259+H260</f>
        <v>1037817.827</v>
      </c>
      <c r="I255" s="58">
        <f>I257+I258+I259+I260</f>
        <v>285906.46065000002</v>
      </c>
    </row>
    <row r="256" spans="1:9" ht="15.75" customHeight="1" x14ac:dyDescent="0.2">
      <c r="A256" s="81"/>
      <c r="B256" s="84"/>
      <c r="C256" s="76"/>
      <c r="D256" s="87"/>
      <c r="E256" s="3" t="s">
        <v>8</v>
      </c>
      <c r="F256" s="19"/>
      <c r="G256" s="19"/>
      <c r="H256" s="25"/>
      <c r="I256" s="52"/>
    </row>
    <row r="257" spans="1:9" ht="20.25" customHeight="1" x14ac:dyDescent="0.2">
      <c r="A257" s="81"/>
      <c r="B257" s="84"/>
      <c r="C257" s="76"/>
      <c r="D257" s="87"/>
      <c r="E257" s="4" t="s">
        <v>15</v>
      </c>
      <c r="F257" s="19">
        <v>880</v>
      </c>
      <c r="G257" s="19">
        <v>0</v>
      </c>
      <c r="H257" s="25">
        <v>880</v>
      </c>
      <c r="I257" s="52">
        <v>0</v>
      </c>
    </row>
    <row r="258" spans="1:9" ht="20.25" customHeight="1" x14ac:dyDescent="0.2">
      <c r="A258" s="81"/>
      <c r="B258" s="84"/>
      <c r="C258" s="76"/>
      <c r="D258" s="87"/>
      <c r="E258" s="5" t="s">
        <v>12</v>
      </c>
      <c r="F258" s="19">
        <v>1036155</v>
      </c>
      <c r="G258" s="19">
        <v>199412</v>
      </c>
      <c r="H258" s="25">
        <v>549807.89</v>
      </c>
      <c r="I258" s="52">
        <v>143164.89413</v>
      </c>
    </row>
    <row r="259" spans="1:9" ht="20.25" customHeight="1" x14ac:dyDescent="0.2">
      <c r="A259" s="81"/>
      <c r="B259" s="84"/>
      <c r="C259" s="76"/>
      <c r="D259" s="87"/>
      <c r="E259" s="6" t="s">
        <v>13</v>
      </c>
      <c r="F259" s="19">
        <v>713702</v>
      </c>
      <c r="G259" s="19">
        <v>144556</v>
      </c>
      <c r="H259" s="25">
        <v>363857.64</v>
      </c>
      <c r="I259" s="52">
        <v>101363.64352</v>
      </c>
    </row>
    <row r="260" spans="1:9" ht="20.25" customHeight="1" x14ac:dyDescent="0.2">
      <c r="A260" s="81"/>
      <c r="B260" s="84"/>
      <c r="C260" s="77"/>
      <c r="D260" s="87"/>
      <c r="E260" s="7" t="s">
        <v>14</v>
      </c>
      <c r="F260" s="19">
        <v>225986</v>
      </c>
      <c r="G260" s="19">
        <v>46500</v>
      </c>
      <c r="H260" s="25">
        <v>123272.29700000001</v>
      </c>
      <c r="I260" s="52">
        <v>41377.923000000003</v>
      </c>
    </row>
    <row r="261" spans="1:9" ht="20.25" customHeight="1" x14ac:dyDescent="0.2">
      <c r="A261" s="82" t="s">
        <v>61</v>
      </c>
      <c r="B261" s="84"/>
      <c r="C261" s="75" t="s">
        <v>45</v>
      </c>
      <c r="D261" s="87"/>
      <c r="E261" s="2" t="s">
        <v>10</v>
      </c>
      <c r="F261" s="26">
        <f>F263+F264+F265+F266</f>
        <v>2246641</v>
      </c>
      <c r="G261" s="26">
        <f>G263+G264+G265+G266</f>
        <v>451872</v>
      </c>
      <c r="H261" s="26">
        <f>H263+H264+H265+H266</f>
        <v>1127945.294</v>
      </c>
      <c r="I261" s="58">
        <f>I263+I264+I265+I266</f>
        <v>310236.69384999998</v>
      </c>
    </row>
    <row r="262" spans="1:9" ht="15" customHeight="1" x14ac:dyDescent="0.2">
      <c r="A262" s="82"/>
      <c r="B262" s="84"/>
      <c r="C262" s="76"/>
      <c r="D262" s="87"/>
      <c r="E262" s="3" t="s">
        <v>8</v>
      </c>
      <c r="F262" s="19"/>
      <c r="G262" s="19"/>
      <c r="H262" s="25"/>
      <c r="I262" s="52"/>
    </row>
    <row r="263" spans="1:9" ht="20.25" customHeight="1" x14ac:dyDescent="0.2">
      <c r="A263" s="82"/>
      <c r="B263" s="84"/>
      <c r="C263" s="76"/>
      <c r="D263" s="87"/>
      <c r="E263" s="4" t="s">
        <v>15</v>
      </c>
      <c r="F263" s="19">
        <v>247558</v>
      </c>
      <c r="G263" s="19">
        <v>53709</v>
      </c>
      <c r="H263" s="25">
        <v>109587.59</v>
      </c>
      <c r="I263" s="52">
        <v>35094.589999999997</v>
      </c>
    </row>
    <row r="264" spans="1:9" ht="20.25" customHeight="1" x14ac:dyDescent="0.2">
      <c r="A264" s="82"/>
      <c r="B264" s="84"/>
      <c r="C264" s="76"/>
      <c r="D264" s="87"/>
      <c r="E264" s="5" t="s">
        <v>12</v>
      </c>
      <c r="F264" s="19">
        <v>1538463</v>
      </c>
      <c r="G264" s="19">
        <v>303665</v>
      </c>
      <c r="H264" s="25">
        <v>786369.55</v>
      </c>
      <c r="I264" s="52">
        <v>208803.55147000001</v>
      </c>
    </row>
    <row r="265" spans="1:9" ht="20.25" customHeight="1" x14ac:dyDescent="0.2">
      <c r="A265" s="82"/>
      <c r="B265" s="84"/>
      <c r="C265" s="76"/>
      <c r="D265" s="87"/>
      <c r="E265" s="6" t="s">
        <v>13</v>
      </c>
      <c r="F265" s="19">
        <v>424588</v>
      </c>
      <c r="G265" s="19">
        <v>87498</v>
      </c>
      <c r="H265" s="25">
        <v>216054.55</v>
      </c>
      <c r="I265" s="52">
        <v>62825.552380000001</v>
      </c>
    </row>
    <row r="266" spans="1:9" ht="20.25" customHeight="1" x14ac:dyDescent="0.2">
      <c r="A266" s="91"/>
      <c r="B266" s="84"/>
      <c r="C266" s="77"/>
      <c r="D266" s="87"/>
      <c r="E266" s="7" t="s">
        <v>14</v>
      </c>
      <c r="F266" s="19">
        <v>36032</v>
      </c>
      <c r="G266" s="19">
        <v>7000</v>
      </c>
      <c r="H266" s="25">
        <v>15933.603999999999</v>
      </c>
      <c r="I266" s="52">
        <v>3513</v>
      </c>
    </row>
    <row r="267" spans="1:9" ht="20.25" customHeight="1" x14ac:dyDescent="0.2">
      <c r="A267" s="91" t="s">
        <v>62</v>
      </c>
      <c r="B267" s="84"/>
      <c r="C267" s="75" t="s">
        <v>46</v>
      </c>
      <c r="D267" s="87"/>
      <c r="E267" s="2" t="s">
        <v>10</v>
      </c>
      <c r="F267" s="26">
        <f>F269+F270+F271+F272</f>
        <v>329357</v>
      </c>
      <c r="G267" s="26">
        <f>G269+G270+G271+G272</f>
        <v>64358</v>
      </c>
      <c r="H267" s="26">
        <f>H269+H270+H271+H272</f>
        <v>176140.35989000002</v>
      </c>
      <c r="I267" s="58">
        <f>I269+I270+I271+I272</f>
        <v>47068.312160000001</v>
      </c>
    </row>
    <row r="268" spans="1:9" ht="15" customHeight="1" x14ac:dyDescent="0.2">
      <c r="A268" s="81"/>
      <c r="B268" s="84"/>
      <c r="C268" s="76"/>
      <c r="D268" s="87"/>
      <c r="E268" s="3" t="s">
        <v>8</v>
      </c>
      <c r="F268" s="19"/>
      <c r="G268" s="19"/>
      <c r="H268" s="25"/>
      <c r="I268" s="52"/>
    </row>
    <row r="269" spans="1:9" ht="20.25" customHeight="1" x14ac:dyDescent="0.2">
      <c r="A269" s="81"/>
      <c r="B269" s="84"/>
      <c r="C269" s="76"/>
      <c r="D269" s="87"/>
      <c r="E269" s="4" t="s">
        <v>15</v>
      </c>
      <c r="F269" s="19">
        <v>3276</v>
      </c>
      <c r="G269" s="19">
        <v>0</v>
      </c>
      <c r="H269" s="25">
        <v>3265.4488900000001</v>
      </c>
      <c r="I269" s="52">
        <v>0</v>
      </c>
    </row>
    <row r="270" spans="1:9" ht="20.25" customHeight="1" x14ac:dyDescent="0.2">
      <c r="A270" s="81"/>
      <c r="B270" s="84"/>
      <c r="C270" s="76"/>
      <c r="D270" s="87"/>
      <c r="E270" s="5" t="s">
        <v>12</v>
      </c>
      <c r="F270" s="19">
        <v>31306</v>
      </c>
      <c r="G270" s="19">
        <v>7900</v>
      </c>
      <c r="H270" s="25">
        <v>12683.39</v>
      </c>
      <c r="I270" s="52">
        <v>5959.3899000000001</v>
      </c>
    </row>
    <row r="271" spans="1:9" ht="20.25" customHeight="1" x14ac:dyDescent="0.2">
      <c r="A271" s="81"/>
      <c r="B271" s="84"/>
      <c r="C271" s="76"/>
      <c r="D271" s="87"/>
      <c r="E271" s="6" t="s">
        <v>13</v>
      </c>
      <c r="F271" s="19">
        <v>281733</v>
      </c>
      <c r="G271" s="19">
        <v>53958</v>
      </c>
      <c r="H271" s="25">
        <v>154710.25</v>
      </c>
      <c r="I271" s="52">
        <v>39618.252260000001</v>
      </c>
    </row>
    <row r="272" spans="1:9" ht="20.25" customHeight="1" x14ac:dyDescent="0.2">
      <c r="A272" s="81"/>
      <c r="B272" s="84"/>
      <c r="C272" s="77"/>
      <c r="D272" s="87"/>
      <c r="E272" s="7" t="s">
        <v>14</v>
      </c>
      <c r="F272" s="19">
        <v>13042</v>
      </c>
      <c r="G272" s="19">
        <v>2500</v>
      </c>
      <c r="H272" s="25">
        <v>5481.2709999999997</v>
      </c>
      <c r="I272" s="52">
        <v>1490.67</v>
      </c>
    </row>
    <row r="273" spans="1:10" ht="20.25" customHeight="1" x14ac:dyDescent="0.2">
      <c r="A273" s="91" t="s">
        <v>63</v>
      </c>
      <c r="B273" s="84"/>
      <c r="C273" s="75" t="s">
        <v>23</v>
      </c>
      <c r="D273" s="87"/>
      <c r="E273" s="2" t="s">
        <v>10</v>
      </c>
      <c r="F273" s="26">
        <f>F275+F276+F277+F278</f>
        <v>230445</v>
      </c>
      <c r="G273" s="26">
        <f>G275+G276+G277+G278</f>
        <v>47752</v>
      </c>
      <c r="H273" s="26">
        <f>H275+H276+H277</f>
        <v>117133.33</v>
      </c>
      <c r="I273" s="58">
        <f>I275+I276+I277+I278</f>
        <v>30994.334439999999</v>
      </c>
    </row>
    <row r="274" spans="1:10" ht="20.25" customHeight="1" x14ac:dyDescent="0.2">
      <c r="A274" s="81"/>
      <c r="B274" s="84"/>
      <c r="C274" s="76"/>
      <c r="D274" s="87"/>
      <c r="E274" s="3" t="s">
        <v>8</v>
      </c>
      <c r="F274" s="19"/>
      <c r="G274" s="19"/>
      <c r="H274" s="25"/>
      <c r="I274" s="52"/>
    </row>
    <row r="275" spans="1:10" ht="20.25" customHeight="1" x14ac:dyDescent="0.2">
      <c r="A275" s="81"/>
      <c r="B275" s="84"/>
      <c r="C275" s="76"/>
      <c r="D275" s="87"/>
      <c r="E275" s="4" t="s">
        <v>15</v>
      </c>
      <c r="F275" s="19">
        <v>0</v>
      </c>
      <c r="G275" s="19">
        <v>0</v>
      </c>
      <c r="H275" s="25">
        <v>0</v>
      </c>
      <c r="I275" s="52">
        <v>0</v>
      </c>
    </row>
    <row r="276" spans="1:10" ht="20.25" customHeight="1" x14ac:dyDescent="0.2">
      <c r="A276" s="81"/>
      <c r="B276" s="84"/>
      <c r="C276" s="76"/>
      <c r="D276" s="87"/>
      <c r="E276" s="5" t="s">
        <v>12</v>
      </c>
      <c r="F276" s="19">
        <v>25268</v>
      </c>
      <c r="G276" s="19">
        <v>4135</v>
      </c>
      <c r="H276" s="25">
        <v>16732.740000000002</v>
      </c>
      <c r="I276" s="52">
        <v>4074.7403800000002</v>
      </c>
    </row>
    <row r="277" spans="1:10" ht="20.25" customHeight="1" x14ac:dyDescent="0.2">
      <c r="A277" s="81"/>
      <c r="B277" s="84"/>
      <c r="C277" s="76"/>
      <c r="D277" s="87"/>
      <c r="E277" s="6" t="s">
        <v>13</v>
      </c>
      <c r="F277" s="19">
        <v>205177</v>
      </c>
      <c r="G277" s="19">
        <v>43617</v>
      </c>
      <c r="H277" s="25">
        <v>100400.59</v>
      </c>
      <c r="I277" s="52">
        <v>26919.594059999999</v>
      </c>
    </row>
    <row r="278" spans="1:10" ht="31.5" customHeight="1" x14ac:dyDescent="0.2">
      <c r="A278" s="90"/>
      <c r="B278" s="85"/>
      <c r="C278" s="77"/>
      <c r="D278" s="88"/>
      <c r="E278" s="7" t="s">
        <v>14</v>
      </c>
      <c r="F278" s="19">
        <v>0</v>
      </c>
      <c r="G278" s="19">
        <v>0</v>
      </c>
      <c r="H278" s="25">
        <v>0</v>
      </c>
      <c r="I278" s="52">
        <v>0</v>
      </c>
    </row>
    <row r="279" spans="1:10" ht="19.5" customHeight="1" x14ac:dyDescent="0.2">
      <c r="A279" s="78" t="s">
        <v>64</v>
      </c>
      <c r="B279" s="83" t="s">
        <v>124</v>
      </c>
      <c r="C279" s="75" t="s">
        <v>125</v>
      </c>
      <c r="D279" s="75" t="s">
        <v>172</v>
      </c>
      <c r="E279" s="37" t="s">
        <v>10</v>
      </c>
      <c r="F279" s="40">
        <f>F281+F282+F283+F284</f>
        <v>593573</v>
      </c>
      <c r="G279" s="40">
        <f>G281+G282+G283+G284</f>
        <v>72632</v>
      </c>
      <c r="H279" s="40">
        <f>H281+H282+H283+H284</f>
        <v>459524.90976999997</v>
      </c>
      <c r="I279" s="56">
        <f>I281+I282+I283+I284</f>
        <v>52160.861899999996</v>
      </c>
      <c r="J279" s="120"/>
    </row>
    <row r="280" spans="1:10" ht="17.25" customHeight="1" x14ac:dyDescent="0.2">
      <c r="A280" s="79"/>
      <c r="B280" s="84"/>
      <c r="C280" s="95"/>
      <c r="D280" s="76"/>
      <c r="E280" s="3" t="s">
        <v>8</v>
      </c>
      <c r="F280" s="24"/>
      <c r="G280" s="24"/>
      <c r="H280" s="23"/>
      <c r="I280" s="54"/>
      <c r="J280" s="120"/>
    </row>
    <row r="281" spans="1:10" ht="18.75" customHeight="1" x14ac:dyDescent="0.2">
      <c r="A281" s="79"/>
      <c r="B281" s="84"/>
      <c r="C281" s="95"/>
      <c r="D281" s="76"/>
      <c r="E281" s="4" t="s">
        <v>15</v>
      </c>
      <c r="F281" s="20">
        <f t="shared" ref="F281:G281" si="25">F287+F293+F299+F305+F311+F317</f>
        <v>417309</v>
      </c>
      <c r="G281" s="20">
        <f t="shared" si="25"/>
        <v>26157</v>
      </c>
      <c r="H281" s="20">
        <f t="shared" ref="H281:I281" si="26">H287+H293+H299+H305+H311</f>
        <v>362630.42</v>
      </c>
      <c r="I281" s="57">
        <f t="shared" si="26"/>
        <v>26001.413099999998</v>
      </c>
      <c r="J281" s="120"/>
    </row>
    <row r="282" spans="1:10" ht="21.6" customHeight="1" x14ac:dyDescent="0.2">
      <c r="A282" s="79"/>
      <c r="B282" s="84"/>
      <c r="C282" s="95"/>
      <c r="D282" s="76"/>
      <c r="E282" s="5" t="s">
        <v>12</v>
      </c>
      <c r="F282" s="20">
        <f t="shared" ref="F282" si="27">F288+F294+F300+F306+F312+F318</f>
        <v>158012</v>
      </c>
      <c r="G282" s="20">
        <f t="shared" ref="G282" si="28">G288+G294+G300+G306+G312+G318</f>
        <v>44998</v>
      </c>
      <c r="H282" s="20">
        <f t="shared" ref="H282:I282" si="29">H288+H294+H300+H306+H312+H318</f>
        <v>84432.315900000001</v>
      </c>
      <c r="I282" s="57">
        <f t="shared" si="29"/>
        <v>23900.768250000001</v>
      </c>
      <c r="J282" s="120"/>
    </row>
    <row r="283" spans="1:10" ht="15.75" customHeight="1" x14ac:dyDescent="0.2">
      <c r="A283" s="79"/>
      <c r="B283" s="84"/>
      <c r="C283" s="95"/>
      <c r="D283" s="76"/>
      <c r="E283" s="6" t="s">
        <v>13</v>
      </c>
      <c r="F283" s="20">
        <f t="shared" ref="F283" si="30">F289+F295+F301+F307+F313+F319</f>
        <v>18252</v>
      </c>
      <c r="G283" s="20">
        <f t="shared" ref="G283:I283" si="31">G289+G295+G301+G307+G313+G319</f>
        <v>1477</v>
      </c>
      <c r="H283" s="20">
        <f t="shared" si="31"/>
        <v>12462.173869999999</v>
      </c>
      <c r="I283" s="57">
        <f t="shared" si="31"/>
        <v>2258.68055</v>
      </c>
      <c r="J283" s="120"/>
    </row>
    <row r="284" spans="1:10" ht="64.5" customHeight="1" x14ac:dyDescent="0.2">
      <c r="A284" s="80"/>
      <c r="B284" s="84"/>
      <c r="C284" s="95"/>
      <c r="D284" s="76"/>
      <c r="E284" s="7" t="s">
        <v>14</v>
      </c>
      <c r="F284" s="20">
        <f t="shared" ref="F284" si="32">F290+F296+F302+F308+F314+F320</f>
        <v>0</v>
      </c>
      <c r="G284" s="20">
        <f t="shared" ref="G284:H284" si="33">G290+G296+G302+G308+G314+G320</f>
        <v>0</v>
      </c>
      <c r="H284" s="20">
        <f t="shared" si="33"/>
        <v>0</v>
      </c>
      <c r="I284" s="57">
        <f>I290+I296+I302+I308+I314+I320</f>
        <v>0</v>
      </c>
      <c r="J284" s="120"/>
    </row>
    <row r="285" spans="1:10" ht="23.25" customHeight="1" x14ac:dyDescent="0.2">
      <c r="A285" s="91" t="s">
        <v>133</v>
      </c>
      <c r="B285" s="84"/>
      <c r="C285" s="75" t="s">
        <v>71</v>
      </c>
      <c r="D285" s="76"/>
      <c r="E285" s="2" t="s">
        <v>10</v>
      </c>
      <c r="F285" s="26">
        <f>F287+F288+F289+F290</f>
        <v>219011</v>
      </c>
      <c r="G285" s="26">
        <f>G287+G288+G289+G290</f>
        <v>57324</v>
      </c>
      <c r="H285" s="26">
        <f>H287+H288+H289+H290</f>
        <v>107317.2</v>
      </c>
      <c r="I285" s="58">
        <f>I287+I288+I289+I290</f>
        <v>36223.19442</v>
      </c>
    </row>
    <row r="286" spans="1:10" ht="15" customHeight="1" x14ac:dyDescent="0.2">
      <c r="A286" s="81"/>
      <c r="B286" s="84"/>
      <c r="C286" s="76"/>
      <c r="D286" s="76"/>
      <c r="E286" s="3" t="s">
        <v>8</v>
      </c>
      <c r="F286" s="19"/>
      <c r="G286" s="19"/>
      <c r="H286" s="23"/>
      <c r="I286" s="66"/>
    </row>
    <row r="287" spans="1:10" ht="23.25" customHeight="1" x14ac:dyDescent="0.2">
      <c r="A287" s="81"/>
      <c r="B287" s="84"/>
      <c r="C287" s="76"/>
      <c r="D287" s="76"/>
      <c r="E287" s="4" t="s">
        <v>15</v>
      </c>
      <c r="F287" s="19">
        <v>135618</v>
      </c>
      <c r="G287" s="19">
        <v>24516</v>
      </c>
      <c r="H287" s="23">
        <v>84478.54</v>
      </c>
      <c r="I287" s="52">
        <v>24360.5376</v>
      </c>
    </row>
    <row r="288" spans="1:10" ht="23.25" customHeight="1" x14ac:dyDescent="0.2">
      <c r="A288" s="81"/>
      <c r="B288" s="84"/>
      <c r="C288" s="76"/>
      <c r="D288" s="76"/>
      <c r="E288" s="5" t="s">
        <v>12</v>
      </c>
      <c r="F288" s="19">
        <v>83393</v>
      </c>
      <c r="G288" s="19">
        <v>32808</v>
      </c>
      <c r="H288" s="23">
        <v>22838.66</v>
      </c>
      <c r="I288" s="52">
        <v>11862.65682</v>
      </c>
    </row>
    <row r="289" spans="1:14" ht="23.25" customHeight="1" x14ac:dyDescent="0.2">
      <c r="A289" s="81"/>
      <c r="B289" s="84"/>
      <c r="C289" s="76"/>
      <c r="D289" s="76"/>
      <c r="E289" s="6" t="s">
        <v>13</v>
      </c>
      <c r="F289" s="19">
        <v>0</v>
      </c>
      <c r="G289" s="19">
        <v>0</v>
      </c>
      <c r="H289" s="23">
        <v>0</v>
      </c>
      <c r="I289" s="52">
        <v>0</v>
      </c>
    </row>
    <row r="290" spans="1:14" ht="23.25" customHeight="1" x14ac:dyDescent="0.2">
      <c r="A290" s="90"/>
      <c r="B290" s="84"/>
      <c r="C290" s="77"/>
      <c r="D290" s="76"/>
      <c r="E290" s="7" t="s">
        <v>14</v>
      </c>
      <c r="F290" s="19">
        <v>0</v>
      </c>
      <c r="G290" s="19">
        <v>0</v>
      </c>
      <c r="H290" s="23">
        <v>0</v>
      </c>
      <c r="I290" s="52">
        <v>0</v>
      </c>
    </row>
    <row r="291" spans="1:14" ht="23.25" customHeight="1" x14ac:dyDescent="0.2">
      <c r="A291" s="81" t="s">
        <v>134</v>
      </c>
      <c r="B291" s="84"/>
      <c r="C291" s="75" t="s">
        <v>141</v>
      </c>
      <c r="D291" s="76"/>
      <c r="E291" s="2" t="s">
        <v>10</v>
      </c>
      <c r="F291" s="26">
        <f>F293+F294+F295+F296</f>
        <v>11951</v>
      </c>
      <c r="G291" s="26">
        <f>G293+G294+G295+G296</f>
        <v>673</v>
      </c>
      <c r="H291" s="26">
        <f>H293+H294+H295+H296</f>
        <v>7691.03</v>
      </c>
      <c r="I291" s="58">
        <f>I293+I294+I295+I296</f>
        <v>1521.0296499999999</v>
      </c>
    </row>
    <row r="292" spans="1:14" ht="18" customHeight="1" x14ac:dyDescent="0.2">
      <c r="A292" s="81"/>
      <c r="B292" s="84"/>
      <c r="C292" s="76"/>
      <c r="D292" s="76"/>
      <c r="E292" s="3" t="s">
        <v>8</v>
      </c>
      <c r="F292" s="19"/>
      <c r="G292" s="19"/>
      <c r="H292" s="23"/>
      <c r="I292" s="52"/>
    </row>
    <row r="293" spans="1:14" ht="23.25" customHeight="1" x14ac:dyDescent="0.2">
      <c r="A293" s="81"/>
      <c r="B293" s="84"/>
      <c r="C293" s="76"/>
      <c r="D293" s="76"/>
      <c r="E293" s="4" t="s">
        <v>15</v>
      </c>
      <c r="F293" s="19">
        <v>0</v>
      </c>
      <c r="G293" s="19">
        <v>0</v>
      </c>
      <c r="H293" s="23">
        <v>0</v>
      </c>
      <c r="I293" s="52">
        <v>0</v>
      </c>
    </row>
    <row r="294" spans="1:14" ht="23.25" customHeight="1" x14ac:dyDescent="0.2">
      <c r="A294" s="81"/>
      <c r="B294" s="84"/>
      <c r="C294" s="76"/>
      <c r="D294" s="76"/>
      <c r="E294" s="5" t="s">
        <v>12</v>
      </c>
      <c r="F294" s="19">
        <v>0</v>
      </c>
      <c r="G294" s="19">
        <v>0</v>
      </c>
      <c r="H294" s="23">
        <v>0</v>
      </c>
      <c r="I294" s="52">
        <v>0</v>
      </c>
    </row>
    <row r="295" spans="1:14" ht="23.25" customHeight="1" x14ac:dyDescent="0.2">
      <c r="A295" s="81"/>
      <c r="B295" s="84"/>
      <c r="C295" s="76"/>
      <c r="D295" s="76"/>
      <c r="E295" s="6" t="s">
        <v>13</v>
      </c>
      <c r="F295" s="19">
        <v>11951</v>
      </c>
      <c r="G295" s="19">
        <v>673</v>
      </c>
      <c r="H295" s="23">
        <v>7691.03</v>
      </c>
      <c r="I295" s="52">
        <v>1521.0296499999999</v>
      </c>
    </row>
    <row r="296" spans="1:14" ht="23.25" customHeight="1" x14ac:dyDescent="0.2">
      <c r="A296" s="81"/>
      <c r="B296" s="84"/>
      <c r="C296" s="77"/>
      <c r="D296" s="76"/>
      <c r="E296" s="7" t="s">
        <v>14</v>
      </c>
      <c r="F296" s="19">
        <v>0</v>
      </c>
      <c r="G296" s="19">
        <v>0</v>
      </c>
      <c r="H296" s="23">
        <v>0</v>
      </c>
      <c r="I296" s="52">
        <v>0</v>
      </c>
    </row>
    <row r="297" spans="1:14" ht="23.25" customHeight="1" x14ac:dyDescent="0.2">
      <c r="A297" s="82" t="s">
        <v>135</v>
      </c>
      <c r="B297" s="84"/>
      <c r="C297" s="75" t="s">
        <v>126</v>
      </c>
      <c r="D297" s="76"/>
      <c r="E297" s="2" t="s">
        <v>10</v>
      </c>
      <c r="F297" s="26">
        <f>F299+F300+F301+F302</f>
        <v>283102</v>
      </c>
      <c r="G297" s="26">
        <f>G299+G300+G301+G302</f>
        <v>61</v>
      </c>
      <c r="H297" s="26">
        <f>H299+H300+H301+H302</f>
        <v>282078</v>
      </c>
      <c r="I297" s="58">
        <f>I299+I300+I301+I302</f>
        <v>0</v>
      </c>
    </row>
    <row r="298" spans="1:14" ht="18" customHeight="1" x14ac:dyDescent="0.2">
      <c r="A298" s="82"/>
      <c r="B298" s="84"/>
      <c r="C298" s="76"/>
      <c r="D298" s="76"/>
      <c r="E298" s="3" t="s">
        <v>8</v>
      </c>
      <c r="F298" s="19"/>
      <c r="G298" s="19"/>
      <c r="H298" s="23"/>
      <c r="I298" s="52"/>
    </row>
    <row r="299" spans="1:14" ht="23.25" customHeight="1" x14ac:dyDescent="0.2">
      <c r="A299" s="82"/>
      <c r="B299" s="84"/>
      <c r="C299" s="76"/>
      <c r="D299" s="76"/>
      <c r="E299" s="4" t="s">
        <v>15</v>
      </c>
      <c r="F299" s="19">
        <v>275241</v>
      </c>
      <c r="G299" s="19">
        <v>0</v>
      </c>
      <c r="H299" s="23">
        <v>274362</v>
      </c>
      <c r="I299" s="52">
        <v>0</v>
      </c>
      <c r="N299" t="s">
        <v>28</v>
      </c>
    </row>
    <row r="300" spans="1:14" ht="23.25" customHeight="1" x14ac:dyDescent="0.2">
      <c r="A300" s="82"/>
      <c r="B300" s="84"/>
      <c r="C300" s="76"/>
      <c r="D300" s="76"/>
      <c r="E300" s="5" t="s">
        <v>12</v>
      </c>
      <c r="F300" s="19">
        <v>5617</v>
      </c>
      <c r="G300" s="19">
        <v>0</v>
      </c>
      <c r="H300" s="23">
        <v>5599</v>
      </c>
      <c r="I300" s="52">
        <v>0</v>
      </c>
    </row>
    <row r="301" spans="1:14" ht="23.25" customHeight="1" x14ac:dyDescent="0.2">
      <c r="A301" s="82"/>
      <c r="B301" s="84"/>
      <c r="C301" s="76"/>
      <c r="D301" s="76"/>
      <c r="E301" s="6" t="s">
        <v>13</v>
      </c>
      <c r="F301" s="19">
        <v>2244</v>
      </c>
      <c r="G301" s="19">
        <v>61</v>
      </c>
      <c r="H301" s="23">
        <v>2117</v>
      </c>
      <c r="I301" s="52">
        <v>0</v>
      </c>
    </row>
    <row r="302" spans="1:14" ht="23.25" customHeight="1" x14ac:dyDescent="0.2">
      <c r="A302" s="82"/>
      <c r="B302" s="84"/>
      <c r="C302" s="77"/>
      <c r="D302" s="76"/>
      <c r="E302" s="7" t="s">
        <v>14</v>
      </c>
      <c r="F302" s="19">
        <v>0</v>
      </c>
      <c r="G302" s="19">
        <v>0</v>
      </c>
      <c r="H302" s="23">
        <v>0</v>
      </c>
      <c r="I302" s="52">
        <v>0</v>
      </c>
    </row>
    <row r="303" spans="1:14" ht="23.25" customHeight="1" x14ac:dyDescent="0.2">
      <c r="A303" s="81" t="s">
        <v>136</v>
      </c>
      <c r="B303" s="84"/>
      <c r="C303" s="75" t="s">
        <v>127</v>
      </c>
      <c r="D303" s="76"/>
      <c r="E303" s="2" t="s">
        <v>10</v>
      </c>
      <c r="F303" s="26">
        <f>F305+F306+F307+F308</f>
        <v>14730</v>
      </c>
      <c r="G303" s="26">
        <f>G305+G306+G307+G308</f>
        <v>3460</v>
      </c>
      <c r="H303" s="26">
        <f>H305+H306+H307+H308</f>
        <v>8783.2800000000007</v>
      </c>
      <c r="I303" s="58">
        <f>I305+I306+I307+I308</f>
        <v>3460.2750000000001</v>
      </c>
    </row>
    <row r="304" spans="1:14" ht="17.25" customHeight="1" x14ac:dyDescent="0.2">
      <c r="A304" s="81"/>
      <c r="B304" s="84"/>
      <c r="C304" s="76"/>
      <c r="D304" s="76"/>
      <c r="E304" s="3" t="s">
        <v>8</v>
      </c>
      <c r="F304" s="19"/>
      <c r="G304" s="19"/>
      <c r="H304" s="23"/>
      <c r="I304" s="52"/>
    </row>
    <row r="305" spans="1:9" ht="18" customHeight="1" x14ac:dyDescent="0.2">
      <c r="A305" s="81"/>
      <c r="B305" s="84"/>
      <c r="C305" s="76"/>
      <c r="D305" s="76"/>
      <c r="E305" s="4" t="s">
        <v>15</v>
      </c>
      <c r="F305" s="19">
        <v>6450</v>
      </c>
      <c r="G305" s="19">
        <v>1641</v>
      </c>
      <c r="H305" s="23">
        <v>3789.88</v>
      </c>
      <c r="I305" s="52">
        <v>1640.8755000000001</v>
      </c>
    </row>
    <row r="306" spans="1:9" ht="17.25" customHeight="1" x14ac:dyDescent="0.2">
      <c r="A306" s="81"/>
      <c r="B306" s="84"/>
      <c r="C306" s="76"/>
      <c r="D306" s="76"/>
      <c r="E306" s="5" t="s">
        <v>12</v>
      </c>
      <c r="F306" s="19">
        <v>5030</v>
      </c>
      <c r="G306" s="19">
        <v>1169</v>
      </c>
      <c r="H306" s="23">
        <v>3043.4</v>
      </c>
      <c r="I306" s="52">
        <v>1169.3995</v>
      </c>
    </row>
    <row r="307" spans="1:9" ht="20.25" customHeight="1" x14ac:dyDescent="0.2">
      <c r="A307" s="81"/>
      <c r="B307" s="84"/>
      <c r="C307" s="76"/>
      <c r="D307" s="76"/>
      <c r="E307" s="6" t="s">
        <v>13</v>
      </c>
      <c r="F307" s="19">
        <v>3250</v>
      </c>
      <c r="G307" s="19">
        <v>650</v>
      </c>
      <c r="H307" s="23">
        <v>1950</v>
      </c>
      <c r="I307" s="52">
        <v>650</v>
      </c>
    </row>
    <row r="308" spans="1:9" ht="23.25" customHeight="1" x14ac:dyDescent="0.2">
      <c r="A308" s="81"/>
      <c r="B308" s="84"/>
      <c r="C308" s="77"/>
      <c r="D308" s="76"/>
      <c r="E308" s="7" t="s">
        <v>14</v>
      </c>
      <c r="F308" s="19">
        <v>0</v>
      </c>
      <c r="G308" s="19">
        <v>0</v>
      </c>
      <c r="H308" s="23">
        <v>0</v>
      </c>
      <c r="I308" s="52">
        <v>0</v>
      </c>
    </row>
    <row r="309" spans="1:9" ht="23.25" customHeight="1" x14ac:dyDescent="0.2">
      <c r="A309" s="81" t="s">
        <v>137</v>
      </c>
      <c r="B309" s="84"/>
      <c r="C309" s="75" t="s">
        <v>128</v>
      </c>
      <c r="D309" s="76"/>
      <c r="E309" s="2" t="s">
        <v>10</v>
      </c>
      <c r="F309" s="26">
        <f>F311+F312+F313+F314</f>
        <v>63830</v>
      </c>
      <c r="G309" s="26">
        <f>G311+G312+G313+G314</f>
        <v>10957</v>
      </c>
      <c r="H309" s="26">
        <f>H311+H312+H313+H314</f>
        <v>52872.36</v>
      </c>
      <c r="I309" s="58">
        <f>I311+I312+I313+I314</f>
        <v>10956.36283</v>
      </c>
    </row>
    <row r="310" spans="1:9" ht="16.5" customHeight="1" x14ac:dyDescent="0.2">
      <c r="A310" s="81"/>
      <c r="B310" s="84"/>
      <c r="C310" s="76"/>
      <c r="D310" s="76"/>
      <c r="E310" s="3" t="s">
        <v>8</v>
      </c>
      <c r="F310" s="19"/>
      <c r="G310" s="19"/>
      <c r="H310" s="23"/>
      <c r="I310" s="52"/>
    </row>
    <row r="311" spans="1:9" ht="19.5" customHeight="1" x14ac:dyDescent="0.2">
      <c r="A311" s="81"/>
      <c r="B311" s="84"/>
      <c r="C311" s="76"/>
      <c r="D311" s="76"/>
      <c r="E311" s="4" t="s">
        <v>15</v>
      </c>
      <c r="F311" s="19">
        <v>0</v>
      </c>
      <c r="G311" s="19">
        <v>0</v>
      </c>
      <c r="H311" s="23">
        <v>0</v>
      </c>
      <c r="I311" s="52">
        <v>0</v>
      </c>
    </row>
    <row r="312" spans="1:9" ht="19.5" customHeight="1" x14ac:dyDescent="0.2">
      <c r="A312" s="81"/>
      <c r="B312" s="84"/>
      <c r="C312" s="76"/>
      <c r="D312" s="76"/>
      <c r="E312" s="5" t="s">
        <v>12</v>
      </c>
      <c r="F312" s="19">
        <v>63061</v>
      </c>
      <c r="G312" s="19">
        <v>10869</v>
      </c>
      <c r="H312" s="23">
        <v>52191.71</v>
      </c>
      <c r="I312" s="52">
        <v>10868.711929999999</v>
      </c>
    </row>
    <row r="313" spans="1:9" ht="16.5" customHeight="1" x14ac:dyDescent="0.2">
      <c r="A313" s="81"/>
      <c r="B313" s="84"/>
      <c r="C313" s="76"/>
      <c r="D313" s="76"/>
      <c r="E313" s="6" t="s">
        <v>13</v>
      </c>
      <c r="F313" s="19">
        <v>769</v>
      </c>
      <c r="G313" s="19">
        <v>88</v>
      </c>
      <c r="H313" s="23">
        <v>680.65</v>
      </c>
      <c r="I313" s="52">
        <v>87.650899999999993</v>
      </c>
    </row>
    <row r="314" spans="1:9" ht="19.5" customHeight="1" x14ac:dyDescent="0.2">
      <c r="A314" s="90"/>
      <c r="B314" s="84"/>
      <c r="C314" s="77"/>
      <c r="D314" s="77"/>
      <c r="E314" s="7" t="s">
        <v>14</v>
      </c>
      <c r="F314" s="19">
        <v>0</v>
      </c>
      <c r="G314" s="19">
        <v>0</v>
      </c>
      <c r="H314" s="23">
        <v>0</v>
      </c>
      <c r="I314" s="52">
        <v>0</v>
      </c>
    </row>
    <row r="315" spans="1:9" ht="23.25" customHeight="1" x14ac:dyDescent="0.2">
      <c r="A315" s="81" t="s">
        <v>138</v>
      </c>
      <c r="B315" s="84"/>
      <c r="C315" s="75" t="s">
        <v>70</v>
      </c>
      <c r="D315" s="33"/>
      <c r="E315" s="2" t="s">
        <v>10</v>
      </c>
      <c r="F315" s="26">
        <f>F317+F318+F319+F320</f>
        <v>949</v>
      </c>
      <c r="G315" s="26">
        <f>G317+G318+G319+G320</f>
        <v>157</v>
      </c>
      <c r="H315" s="26">
        <f>H317+H318+H319+H320</f>
        <v>783.03976999999998</v>
      </c>
      <c r="I315" s="58">
        <f>I317+I318+I319+I320</f>
        <v>0</v>
      </c>
    </row>
    <row r="316" spans="1:9" ht="16.5" customHeight="1" x14ac:dyDescent="0.2">
      <c r="A316" s="81"/>
      <c r="B316" s="84"/>
      <c r="C316" s="76"/>
      <c r="D316" s="33"/>
      <c r="E316" s="3" t="s">
        <v>8</v>
      </c>
      <c r="F316" s="19"/>
      <c r="G316" s="19"/>
      <c r="H316" s="23"/>
      <c r="I316" s="52"/>
    </row>
    <row r="317" spans="1:9" ht="19.5" customHeight="1" x14ac:dyDescent="0.2">
      <c r="A317" s="81"/>
      <c r="B317" s="84"/>
      <c r="C317" s="76"/>
      <c r="D317" s="33"/>
      <c r="E317" s="4" t="s">
        <v>15</v>
      </c>
      <c r="F317" s="19">
        <v>0</v>
      </c>
      <c r="G317" s="19">
        <v>0</v>
      </c>
      <c r="H317" s="23">
        <v>0</v>
      </c>
      <c r="I317" s="52">
        <v>0</v>
      </c>
    </row>
    <row r="318" spans="1:9" ht="19.5" customHeight="1" x14ac:dyDescent="0.2">
      <c r="A318" s="81"/>
      <c r="B318" s="84"/>
      <c r="C318" s="76"/>
      <c r="D318" s="33"/>
      <c r="E318" s="5" t="s">
        <v>12</v>
      </c>
      <c r="F318" s="19">
        <v>911</v>
      </c>
      <c r="G318" s="19">
        <v>152</v>
      </c>
      <c r="H318" s="23">
        <v>759.54589999999996</v>
      </c>
      <c r="I318" s="52">
        <v>0</v>
      </c>
    </row>
    <row r="319" spans="1:9" ht="16.5" customHeight="1" x14ac:dyDescent="0.2">
      <c r="A319" s="81"/>
      <c r="B319" s="84"/>
      <c r="C319" s="76"/>
      <c r="D319" s="33"/>
      <c r="E319" s="6" t="s">
        <v>13</v>
      </c>
      <c r="F319" s="19">
        <v>38</v>
      </c>
      <c r="G319" s="19">
        <v>5</v>
      </c>
      <c r="H319" s="23">
        <v>23.493870000000001</v>
      </c>
      <c r="I319" s="52">
        <v>0</v>
      </c>
    </row>
    <row r="320" spans="1:9" ht="19.5" customHeight="1" x14ac:dyDescent="0.2">
      <c r="A320" s="90"/>
      <c r="B320" s="85"/>
      <c r="C320" s="77"/>
      <c r="D320" s="33"/>
      <c r="E320" s="7" t="s">
        <v>14</v>
      </c>
      <c r="F320" s="19">
        <v>0</v>
      </c>
      <c r="G320" s="19">
        <v>0</v>
      </c>
      <c r="H320" s="23">
        <v>0</v>
      </c>
      <c r="I320" s="52">
        <v>0</v>
      </c>
    </row>
    <row r="321" spans="1:10" ht="21" hidden="1" customHeight="1" x14ac:dyDescent="0.2">
      <c r="A321" s="13" t="s">
        <v>42</v>
      </c>
      <c r="B321" s="14" t="s">
        <v>35</v>
      </c>
      <c r="C321" s="12" t="s">
        <v>34</v>
      </c>
      <c r="D321" s="12" t="s">
        <v>41</v>
      </c>
      <c r="E321" s="2" t="s">
        <v>10</v>
      </c>
      <c r="F321" s="30" t="e">
        <f>#REF!+#REF!+#REF!+#REF!</f>
        <v>#REF!</v>
      </c>
      <c r="G321" s="30" t="e">
        <f>#REF!+#REF!+#REF!+#REF!</f>
        <v>#REF!</v>
      </c>
      <c r="H321" s="30" t="e">
        <f>#REF!+#REF!+#REF!+#REF!</f>
        <v>#REF!</v>
      </c>
      <c r="I321" s="67" t="e">
        <f>#REF!+#REF!+#REF!+#REF!</f>
        <v>#REF!</v>
      </c>
    </row>
    <row r="322" spans="1:10" ht="15.6" customHeight="1" x14ac:dyDescent="0.2">
      <c r="A322" s="73" t="s">
        <v>65</v>
      </c>
      <c r="B322" s="74" t="s">
        <v>139</v>
      </c>
      <c r="C322" s="75" t="s">
        <v>140</v>
      </c>
      <c r="D322" s="75" t="s">
        <v>155</v>
      </c>
      <c r="E322" s="37" t="s">
        <v>10</v>
      </c>
      <c r="F322" s="38">
        <f>F324+F325+F326+F327</f>
        <v>161254</v>
      </c>
      <c r="G322" s="38">
        <f>G324+G325+G326+G327</f>
        <v>32241</v>
      </c>
      <c r="H322" s="38">
        <f>H324+H325+H326+H327</f>
        <v>85019.01</v>
      </c>
      <c r="I322" s="51">
        <f>I324+I325+I326+I327</f>
        <v>24246.008669999999</v>
      </c>
      <c r="J322" s="120"/>
    </row>
    <row r="323" spans="1:10" ht="15.75" x14ac:dyDescent="0.2">
      <c r="A323" s="73"/>
      <c r="B323" s="74"/>
      <c r="C323" s="76"/>
      <c r="D323" s="76"/>
      <c r="E323" s="3" t="s">
        <v>8</v>
      </c>
      <c r="F323" s="20"/>
      <c r="G323" s="20"/>
      <c r="H323" s="20"/>
      <c r="I323" s="57"/>
      <c r="J323" s="120"/>
    </row>
    <row r="324" spans="1:10" ht="15.75" x14ac:dyDescent="0.2">
      <c r="A324" s="73"/>
      <c r="B324" s="74"/>
      <c r="C324" s="76"/>
      <c r="D324" s="76"/>
      <c r="E324" s="4" t="s">
        <v>11</v>
      </c>
      <c r="F324" s="20">
        <v>0</v>
      </c>
      <c r="G324" s="20">
        <v>0</v>
      </c>
      <c r="H324" s="20">
        <v>0</v>
      </c>
      <c r="I324" s="57">
        <v>0</v>
      </c>
      <c r="J324" s="120"/>
    </row>
    <row r="325" spans="1:10" ht="15.75" x14ac:dyDescent="0.2">
      <c r="A325" s="73"/>
      <c r="B325" s="74"/>
      <c r="C325" s="76"/>
      <c r="D325" s="76"/>
      <c r="E325" s="5" t="s">
        <v>12</v>
      </c>
      <c r="F325" s="20">
        <v>0</v>
      </c>
      <c r="G325" s="20">
        <v>0</v>
      </c>
      <c r="H325" s="20">
        <v>0</v>
      </c>
      <c r="I325" s="57">
        <v>0</v>
      </c>
      <c r="J325" s="120"/>
    </row>
    <row r="326" spans="1:10" ht="15.75" x14ac:dyDescent="0.2">
      <c r="A326" s="73"/>
      <c r="B326" s="74"/>
      <c r="C326" s="76"/>
      <c r="D326" s="76"/>
      <c r="E326" s="6" t="s">
        <v>13</v>
      </c>
      <c r="F326" s="20">
        <v>161254</v>
      </c>
      <c r="G326" s="20">
        <v>32241</v>
      </c>
      <c r="H326" s="20">
        <v>85019.01</v>
      </c>
      <c r="I326" s="57">
        <v>24246.008669999999</v>
      </c>
      <c r="J326" s="120"/>
    </row>
    <row r="327" spans="1:10" ht="75.75" customHeight="1" x14ac:dyDescent="0.2">
      <c r="A327" s="73"/>
      <c r="B327" s="74"/>
      <c r="C327" s="76"/>
      <c r="D327" s="77"/>
      <c r="E327" s="7" t="s">
        <v>14</v>
      </c>
      <c r="F327" s="20">
        <v>0</v>
      </c>
      <c r="G327" s="20">
        <v>0</v>
      </c>
      <c r="H327" s="20">
        <v>0</v>
      </c>
      <c r="I327" s="57">
        <v>0</v>
      </c>
      <c r="J327" s="120"/>
    </row>
    <row r="328" spans="1:10" ht="15.6" customHeight="1" x14ac:dyDescent="0.2">
      <c r="A328" s="73" t="s">
        <v>65</v>
      </c>
      <c r="B328" s="74" t="s">
        <v>145</v>
      </c>
      <c r="C328" s="75" t="s">
        <v>147</v>
      </c>
      <c r="D328" s="75" t="s">
        <v>146</v>
      </c>
      <c r="E328" s="37" t="s">
        <v>10</v>
      </c>
      <c r="F328" s="38">
        <f>F330+F331+F332+F333</f>
        <v>240</v>
      </c>
      <c r="G328" s="38">
        <f>G330+G331+G332+G333</f>
        <v>60</v>
      </c>
      <c r="H328" s="38">
        <f>H330+H331+H332+H333</f>
        <v>85</v>
      </c>
      <c r="I328" s="51">
        <f>I330+I331+I332+I333</f>
        <v>25</v>
      </c>
    </row>
    <row r="329" spans="1:10" ht="15.75" x14ac:dyDescent="0.2">
      <c r="A329" s="73"/>
      <c r="B329" s="74"/>
      <c r="C329" s="76"/>
      <c r="D329" s="76"/>
      <c r="E329" s="3" t="s">
        <v>8</v>
      </c>
      <c r="F329" s="20"/>
      <c r="G329" s="20"/>
      <c r="H329" s="20"/>
      <c r="I329" s="57"/>
    </row>
    <row r="330" spans="1:10" ht="15.75" x14ac:dyDescent="0.2">
      <c r="A330" s="73"/>
      <c r="B330" s="74"/>
      <c r="C330" s="76"/>
      <c r="D330" s="76"/>
      <c r="E330" s="4" t="s">
        <v>11</v>
      </c>
      <c r="F330" s="20">
        <v>0</v>
      </c>
      <c r="G330" s="20">
        <v>0</v>
      </c>
      <c r="H330" s="20">
        <v>0</v>
      </c>
      <c r="I330" s="57">
        <v>0</v>
      </c>
    </row>
    <row r="331" spans="1:10" ht="15.75" x14ac:dyDescent="0.2">
      <c r="A331" s="73"/>
      <c r="B331" s="74"/>
      <c r="C331" s="76"/>
      <c r="D331" s="76"/>
      <c r="E331" s="5" t="s">
        <v>12</v>
      </c>
      <c r="F331" s="20">
        <v>0</v>
      </c>
      <c r="G331" s="20">
        <v>0</v>
      </c>
      <c r="H331" s="20">
        <v>0</v>
      </c>
      <c r="I331" s="57">
        <v>0</v>
      </c>
    </row>
    <row r="332" spans="1:10" ht="15.75" x14ac:dyDescent="0.2">
      <c r="A332" s="73"/>
      <c r="B332" s="74"/>
      <c r="C332" s="76"/>
      <c r="D332" s="76"/>
      <c r="E332" s="6" t="s">
        <v>13</v>
      </c>
      <c r="F332" s="20">
        <v>240</v>
      </c>
      <c r="G332" s="20">
        <v>60</v>
      </c>
      <c r="H332" s="20">
        <v>85</v>
      </c>
      <c r="I332" s="57">
        <v>25</v>
      </c>
    </row>
    <row r="333" spans="1:10" ht="31.5" x14ac:dyDescent="0.2">
      <c r="A333" s="73"/>
      <c r="B333" s="74"/>
      <c r="C333" s="76"/>
      <c r="D333" s="77"/>
      <c r="E333" s="7" t="s">
        <v>14</v>
      </c>
      <c r="F333" s="20">
        <v>0</v>
      </c>
      <c r="G333" s="20">
        <v>0</v>
      </c>
      <c r="H333" s="20">
        <v>0</v>
      </c>
      <c r="I333" s="57">
        <v>0</v>
      </c>
    </row>
    <row r="334" spans="1:10" ht="15.75" x14ac:dyDescent="0.2">
      <c r="A334" s="99"/>
      <c r="B334" s="102"/>
      <c r="C334" s="106" t="s">
        <v>9</v>
      </c>
      <c r="D334" s="99"/>
      <c r="E334" s="11" t="s">
        <v>10</v>
      </c>
      <c r="F334" s="31">
        <f>F336+F337+F338+F339</f>
        <v>9036354.6695399992</v>
      </c>
      <c r="G334" s="31">
        <f>G336+G337+G338+G339</f>
        <v>1851535.85549</v>
      </c>
      <c r="H334" s="31">
        <f t="shared" ref="H334" si="34">H336+H337+H338+H339</f>
        <v>4877364.8541199993</v>
      </c>
      <c r="I334" s="68">
        <f>I328+I322+I279+I249+I225+I219+I213+I183+I159+I123+I117+I111+I105+I75+I69+I39+I33+I27+I9</f>
        <v>1422960.6380399996</v>
      </c>
    </row>
    <row r="335" spans="1:10" ht="15.75" x14ac:dyDescent="0.2">
      <c r="A335" s="100"/>
      <c r="B335" s="103"/>
      <c r="C335" s="107"/>
      <c r="D335" s="100"/>
      <c r="E335" s="3" t="s">
        <v>8</v>
      </c>
      <c r="F335" s="20"/>
      <c r="G335" s="20"/>
      <c r="H335" s="32"/>
      <c r="I335" s="57"/>
    </row>
    <row r="336" spans="1:10" ht="15.75" x14ac:dyDescent="0.2">
      <c r="A336" s="100"/>
      <c r="B336" s="103"/>
      <c r="C336" s="107"/>
      <c r="D336" s="100"/>
      <c r="E336" s="4" t="s">
        <v>11</v>
      </c>
      <c r="F336" s="22">
        <f>F113+F324+F125+F41+F281+F161+F185+F227+F251+F71+F107+F29+F77+F11+F215+F119+F35+F330</f>
        <v>910087.57985999994</v>
      </c>
      <c r="G336" s="22">
        <f t="shared" ref="G336:H336" si="35">G113+G324+G125+G41+G281+G161+G185+G227+G251+G71+G107+G29+G77+G11+G215+G119+G35+G330</f>
        <v>117745.54289</v>
      </c>
      <c r="H336" s="22">
        <f t="shared" si="35"/>
        <v>765739.91889000009</v>
      </c>
      <c r="I336" s="22">
        <f>I113+I324+I125+I41+I281+I161+I185+I227+I251+I71+I107+I29+I77+I11+I215+I119+I35+I330</f>
        <v>216177.45817</v>
      </c>
    </row>
    <row r="337" spans="1:9" ht="15.75" x14ac:dyDescent="0.2">
      <c r="A337" s="100"/>
      <c r="B337" s="103"/>
      <c r="C337" s="107"/>
      <c r="D337" s="100"/>
      <c r="E337" s="5" t="s">
        <v>12</v>
      </c>
      <c r="F337" s="22">
        <f t="shared" ref="F337:I339" si="36">F114+F325+F126+F42+F282+F162+F186+F228+F252+F72+F108+F30+F78+F12+F216+F120+F36+F331</f>
        <v>3450617.16622</v>
      </c>
      <c r="G337" s="22">
        <f t="shared" si="36"/>
        <v>802099.10122000007</v>
      </c>
      <c r="H337" s="22">
        <f t="shared" si="36"/>
        <v>2035906.2443599997</v>
      </c>
      <c r="I337" s="22">
        <f t="shared" si="36"/>
        <v>627281.13501999993</v>
      </c>
    </row>
    <row r="338" spans="1:9" ht="15.75" x14ac:dyDescent="0.2">
      <c r="A338" s="100"/>
      <c r="B338" s="103"/>
      <c r="C338" s="107"/>
      <c r="D338" s="100"/>
      <c r="E338" s="6" t="s">
        <v>13</v>
      </c>
      <c r="F338" s="22">
        <f t="shared" si="36"/>
        <v>4328643.9234599993</v>
      </c>
      <c r="G338" s="22">
        <f t="shared" si="36"/>
        <v>866462.21137999999</v>
      </c>
      <c r="H338" s="22">
        <f t="shared" si="36"/>
        <v>1902719.4088699999</v>
      </c>
      <c r="I338" s="22">
        <f t="shared" si="36"/>
        <v>524634.65185000002</v>
      </c>
    </row>
    <row r="339" spans="1:9" ht="31.5" x14ac:dyDescent="0.2">
      <c r="A339" s="101"/>
      <c r="B339" s="104"/>
      <c r="C339" s="108"/>
      <c r="D339" s="101"/>
      <c r="E339" s="7" t="s">
        <v>14</v>
      </c>
      <c r="F339" s="22">
        <f t="shared" si="36"/>
        <v>347006</v>
      </c>
      <c r="G339" s="22">
        <f t="shared" si="36"/>
        <v>65229</v>
      </c>
      <c r="H339" s="22">
        <f t="shared" si="36"/>
        <v>172999.28200000001</v>
      </c>
      <c r="I339" s="22">
        <f t="shared" si="36"/>
        <v>54789.192999999999</v>
      </c>
    </row>
    <row r="340" spans="1:9" x14ac:dyDescent="0.2">
      <c r="B340" s="17"/>
      <c r="F340" s="10"/>
      <c r="G340" s="10"/>
      <c r="H340" s="10"/>
      <c r="I340" s="10"/>
    </row>
    <row r="341" spans="1:9" x14ac:dyDescent="0.2">
      <c r="B341" s="18" t="s">
        <v>148</v>
      </c>
      <c r="F341" s="10" t="s">
        <v>149</v>
      </c>
      <c r="G341" s="10"/>
      <c r="H341" s="32"/>
      <c r="I341" s="32"/>
    </row>
    <row r="342" spans="1:9" x14ac:dyDescent="0.2">
      <c r="B342" s="17"/>
      <c r="F342" s="10"/>
      <c r="G342" s="10"/>
      <c r="H342" s="10"/>
      <c r="I342" s="10"/>
    </row>
  </sheetData>
  <mergeCells count="167">
    <mergeCell ref="J5:J7"/>
    <mergeCell ref="J9:J14"/>
    <mergeCell ref="J75:J80"/>
    <mergeCell ref="J105:J110"/>
    <mergeCell ref="J183:J188"/>
    <mergeCell ref="J279:J284"/>
    <mergeCell ref="J322:J327"/>
    <mergeCell ref="A225:A230"/>
    <mergeCell ref="C322:C327"/>
    <mergeCell ref="D33:D38"/>
    <mergeCell ref="D117:D122"/>
    <mergeCell ref="A322:A327"/>
    <mergeCell ref="B322:B327"/>
    <mergeCell ref="D322:D327"/>
    <mergeCell ref="A123:A128"/>
    <mergeCell ref="C237:C242"/>
    <mergeCell ref="C261:C266"/>
    <mergeCell ref="C273:C278"/>
    <mergeCell ref="C195:C200"/>
    <mergeCell ref="C255:C260"/>
    <mergeCell ref="A141:A146"/>
    <mergeCell ref="A147:A152"/>
    <mergeCell ref="C141:C146"/>
    <mergeCell ref="C129:C134"/>
    <mergeCell ref="A1:I1"/>
    <mergeCell ref="A2:I2"/>
    <mergeCell ref="A3:I3"/>
    <mergeCell ref="A4:I4"/>
    <mergeCell ref="E5:I5"/>
    <mergeCell ref="E6:E7"/>
    <mergeCell ref="F6:G6"/>
    <mergeCell ref="H6:I6"/>
    <mergeCell ref="B5:B7"/>
    <mergeCell ref="C5:C7"/>
    <mergeCell ref="A5:A7"/>
    <mergeCell ref="D5:D7"/>
    <mergeCell ref="C123:C128"/>
    <mergeCell ref="C33:C38"/>
    <mergeCell ref="C75:C80"/>
    <mergeCell ref="A45:A50"/>
    <mergeCell ref="A57:A62"/>
    <mergeCell ref="A39:A44"/>
    <mergeCell ref="A93:A98"/>
    <mergeCell ref="B39:B68"/>
    <mergeCell ref="C63:C68"/>
    <mergeCell ref="B69:B74"/>
    <mergeCell ref="C105:C110"/>
    <mergeCell ref="D39:D68"/>
    <mergeCell ref="D334:D339"/>
    <mergeCell ref="B334:B339"/>
    <mergeCell ref="A334:A339"/>
    <mergeCell ref="C57:C62"/>
    <mergeCell ref="D75:D104"/>
    <mergeCell ref="A81:A86"/>
    <mergeCell ref="C81:C86"/>
    <mergeCell ref="A87:A92"/>
    <mergeCell ref="C87:C92"/>
    <mergeCell ref="A99:A104"/>
    <mergeCell ref="C99:C104"/>
    <mergeCell ref="C334:C339"/>
    <mergeCell ref="B75:B104"/>
    <mergeCell ref="A111:A116"/>
    <mergeCell ref="B111:B116"/>
    <mergeCell ref="C111:C116"/>
    <mergeCell ref="C147:C152"/>
    <mergeCell ref="C153:C158"/>
    <mergeCell ref="B123:B158"/>
    <mergeCell ref="C135:C140"/>
    <mergeCell ref="A255:A260"/>
    <mergeCell ref="A201:A206"/>
    <mergeCell ref="A159:A164"/>
    <mergeCell ref="B183:B212"/>
    <mergeCell ref="C159:C164"/>
    <mergeCell ref="C165:C170"/>
    <mergeCell ref="C171:C176"/>
    <mergeCell ref="C177:C182"/>
    <mergeCell ref="D9:D26"/>
    <mergeCell ref="B9:B26"/>
    <mergeCell ref="A9:A26"/>
    <mergeCell ref="C15:C20"/>
    <mergeCell ref="C21:C26"/>
    <mergeCell ref="A75:A80"/>
    <mergeCell ref="A51:A56"/>
    <mergeCell ref="C9:C14"/>
    <mergeCell ref="A27:A32"/>
    <mergeCell ref="B33:B38"/>
    <mergeCell ref="A33:A38"/>
    <mergeCell ref="B117:B122"/>
    <mergeCell ref="D27:D32"/>
    <mergeCell ref="C117:C122"/>
    <mergeCell ref="D69:D74"/>
    <mergeCell ref="C27:C32"/>
    <mergeCell ref="D105:D110"/>
    <mergeCell ref="C69:C74"/>
    <mergeCell ref="B27:B32"/>
    <mergeCell ref="A237:A242"/>
    <mergeCell ref="D279:D314"/>
    <mergeCell ref="C279:C284"/>
    <mergeCell ref="C291:C296"/>
    <mergeCell ref="C39:C44"/>
    <mergeCell ref="C303:C308"/>
    <mergeCell ref="C309:C314"/>
    <mergeCell ref="A153:A158"/>
    <mergeCell ref="A129:A134"/>
    <mergeCell ref="A135:A140"/>
    <mergeCell ref="A189:A194"/>
    <mergeCell ref="A207:A212"/>
    <mergeCell ref="A195:A200"/>
    <mergeCell ref="B159:B182"/>
    <mergeCell ref="A165:A170"/>
    <mergeCell ref="A171:A176"/>
    <mergeCell ref="A177:A182"/>
    <mergeCell ref="A105:A110"/>
    <mergeCell ref="A117:A122"/>
    <mergeCell ref="B105:B110"/>
    <mergeCell ref="A183:A188"/>
    <mergeCell ref="C213:C218"/>
    <mergeCell ref="D213:D218"/>
    <mergeCell ref="A309:A314"/>
    <mergeCell ref="D219:D224"/>
    <mergeCell ref="A315:A320"/>
    <mergeCell ref="C315:C320"/>
    <mergeCell ref="B279:B320"/>
    <mergeCell ref="A249:A254"/>
    <mergeCell ref="C249:C254"/>
    <mergeCell ref="C243:C248"/>
    <mergeCell ref="C201:C206"/>
    <mergeCell ref="C225:C230"/>
    <mergeCell ref="C219:C224"/>
    <mergeCell ref="A261:A266"/>
    <mergeCell ref="C285:C290"/>
    <mergeCell ref="B219:B224"/>
    <mergeCell ref="A279:A284"/>
    <mergeCell ref="A285:A290"/>
    <mergeCell ref="A213:A218"/>
    <mergeCell ref="C297:C302"/>
    <mergeCell ref="A273:A278"/>
    <mergeCell ref="B249:B278"/>
    <mergeCell ref="A243:A248"/>
    <mergeCell ref="A303:A308"/>
    <mergeCell ref="A219:A224"/>
    <mergeCell ref="A267:A272"/>
    <mergeCell ref="A231:A236"/>
    <mergeCell ref="J220:J224"/>
    <mergeCell ref="A328:A333"/>
    <mergeCell ref="B328:B333"/>
    <mergeCell ref="C328:C333"/>
    <mergeCell ref="D328:D333"/>
    <mergeCell ref="D159:D182"/>
    <mergeCell ref="C45:C50"/>
    <mergeCell ref="C51:C56"/>
    <mergeCell ref="A69:A74"/>
    <mergeCell ref="D123:D158"/>
    <mergeCell ref="C93:C98"/>
    <mergeCell ref="D111:D116"/>
    <mergeCell ref="A291:A296"/>
    <mergeCell ref="A297:A302"/>
    <mergeCell ref="B213:B218"/>
    <mergeCell ref="D249:D278"/>
    <mergeCell ref="D183:D212"/>
    <mergeCell ref="C207:C212"/>
    <mergeCell ref="D225:D248"/>
    <mergeCell ref="C183:C188"/>
    <mergeCell ref="C189:C194"/>
    <mergeCell ref="C267:C272"/>
    <mergeCell ref="C231:C236"/>
    <mergeCell ref="B225:B248"/>
  </mergeCells>
  <phoneticPr fontId="3" type="noConversion"/>
  <pageMargins left="0.6692913385826772" right="0.15748031496062992" top="0.31496062992125984" bottom="0.27559055118110237" header="0.31496062992125984" footer="0.31496062992125984"/>
  <pageSetup paperSize="9" scale="64" fitToHeight="0" orientation="landscape" r:id="rId1"/>
  <headerFooter alignWithMargins="0"/>
  <rowBreaks count="7" manualBreakCount="7">
    <brk id="38" max="9" man="1"/>
    <brk id="68" max="9" man="1"/>
    <brk id="122" max="9" man="1"/>
    <brk id="170" max="9" man="1"/>
    <brk id="188" max="9" man="1"/>
    <brk id="212" max="9" man="1"/>
    <brk id="27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Кашникова</dc:creator>
  <cp:lastModifiedBy>Кашникова Любовь Миневарисовна</cp:lastModifiedBy>
  <cp:lastPrinted>2022-11-21T23:25:48Z</cp:lastPrinted>
  <dcterms:created xsi:type="dcterms:W3CDTF">2014-03-13T04:55:53Z</dcterms:created>
  <dcterms:modified xsi:type="dcterms:W3CDTF">2022-12-07T01:47:23Z</dcterms:modified>
</cp:coreProperties>
</file>