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Программы\Реестры\"/>
    </mc:Choice>
  </mc:AlternateContent>
  <bookViews>
    <workbookView xWindow="0" yWindow="0" windowWidth="25200" windowHeight="115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Лист1!$A$4:$F$6</definedName>
    <definedName name="_xlnm.Print_Titles" localSheetId="0">Лист1!$4:$6</definedName>
    <definedName name="_xlnm.Print_Area" localSheetId="0">Лист1!$A$3:$V$364</definedName>
  </definedNames>
  <calcPr calcId="162913" iterateDelta="1E-4"/>
</workbook>
</file>

<file path=xl/calcChain.xml><?xml version="1.0" encoding="utf-8"?>
<calcChain xmlns="http://schemas.openxmlformats.org/spreadsheetml/2006/main">
  <c r="J37" i="1" l="1"/>
  <c r="J36" i="1"/>
  <c r="J35" i="1"/>
  <c r="J34" i="1"/>
  <c r="J218" i="1"/>
  <c r="I251" i="1"/>
  <c r="J251" i="1"/>
  <c r="J252" i="1"/>
  <c r="F277" i="1"/>
  <c r="E277" i="1"/>
  <c r="F276" i="1"/>
  <c r="E276" i="1"/>
  <c r="F275" i="1"/>
  <c r="E275" i="1"/>
  <c r="F274" i="1"/>
  <c r="E274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J253" i="1"/>
  <c r="J302" i="1"/>
  <c r="J32" i="1" l="1"/>
  <c r="F272" i="1"/>
  <c r="E272" i="1"/>
  <c r="J200" i="1"/>
  <c r="J86" i="1"/>
  <c r="J44" i="1"/>
  <c r="J50" i="1"/>
  <c r="J11" i="1" l="1"/>
  <c r="K228" i="1" l="1"/>
  <c r="L228" i="1"/>
  <c r="M228" i="1"/>
  <c r="N228" i="1"/>
  <c r="O228" i="1"/>
  <c r="I228" i="1"/>
  <c r="G228" i="1"/>
  <c r="E246" i="1"/>
  <c r="F247" i="1"/>
  <c r="E247" i="1"/>
  <c r="F246" i="1"/>
  <c r="F245" i="1"/>
  <c r="E245" i="1"/>
  <c r="F244" i="1"/>
  <c r="E244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1" i="1"/>
  <c r="E241" i="1"/>
  <c r="F240" i="1"/>
  <c r="E240" i="1"/>
  <c r="F239" i="1"/>
  <c r="E239" i="1"/>
  <c r="F238" i="1"/>
  <c r="E238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5" i="1"/>
  <c r="E235" i="1"/>
  <c r="F234" i="1"/>
  <c r="E234" i="1"/>
  <c r="F233" i="1"/>
  <c r="E233" i="1"/>
  <c r="F232" i="1"/>
  <c r="E232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42" i="1" l="1"/>
  <c r="E242" i="1"/>
  <c r="F230" i="1"/>
  <c r="F236" i="1"/>
  <c r="E236" i="1"/>
  <c r="E230" i="1"/>
  <c r="G158" i="1"/>
  <c r="H158" i="1"/>
  <c r="I158" i="1"/>
  <c r="J158" i="1"/>
  <c r="K158" i="1"/>
  <c r="L158" i="1"/>
  <c r="M158" i="1"/>
  <c r="N158" i="1"/>
  <c r="O158" i="1"/>
  <c r="P158" i="1"/>
  <c r="E162" i="1"/>
  <c r="H314" i="1" l="1"/>
  <c r="H302" i="1"/>
  <c r="H284" i="1"/>
  <c r="H290" i="1"/>
  <c r="H253" i="1"/>
  <c r="H218" i="1"/>
  <c r="H190" i="1"/>
  <c r="H191" i="1"/>
  <c r="H192" i="1"/>
  <c r="H193" i="1"/>
  <c r="H194" i="1"/>
  <c r="H200" i="1"/>
  <c r="H206" i="1"/>
  <c r="H74" i="1"/>
  <c r="H86" i="1"/>
  <c r="H62" i="1"/>
  <c r="H34" i="1"/>
  <c r="H35" i="1"/>
  <c r="H36" i="1"/>
  <c r="H37" i="1"/>
  <c r="H32" i="1" l="1"/>
  <c r="H188" i="1"/>
  <c r="H44" i="1"/>
  <c r="H50" i="1"/>
  <c r="G11" i="1"/>
  <c r="H11" i="1"/>
  <c r="H10" i="1"/>
  <c r="H12" i="1"/>
  <c r="H9" i="1"/>
  <c r="H7" i="1" l="1"/>
  <c r="F353" i="1"/>
  <c r="F354" i="1"/>
  <c r="F355" i="1"/>
  <c r="F352" i="1"/>
  <c r="E353" i="1"/>
  <c r="E354" i="1"/>
  <c r="E355" i="1"/>
  <c r="E352" i="1"/>
  <c r="F347" i="1"/>
  <c r="F348" i="1"/>
  <c r="F349" i="1"/>
  <c r="F346" i="1"/>
  <c r="E347" i="1"/>
  <c r="E348" i="1"/>
  <c r="E349" i="1"/>
  <c r="E346" i="1"/>
  <c r="E341" i="1"/>
  <c r="F341" i="1"/>
  <c r="E342" i="1"/>
  <c r="F342" i="1"/>
  <c r="E343" i="1"/>
  <c r="F343" i="1"/>
  <c r="F340" i="1"/>
  <c r="E340" i="1"/>
  <c r="E335" i="1"/>
  <c r="F335" i="1"/>
  <c r="E336" i="1"/>
  <c r="F336" i="1"/>
  <c r="E337" i="1"/>
  <c r="F337" i="1"/>
  <c r="F334" i="1"/>
  <c r="E334" i="1"/>
  <c r="F323" i="1"/>
  <c r="F324" i="1"/>
  <c r="F325" i="1"/>
  <c r="F322" i="1"/>
  <c r="E323" i="1"/>
  <c r="E324" i="1"/>
  <c r="E325" i="1"/>
  <c r="E322" i="1"/>
  <c r="F317" i="1"/>
  <c r="F318" i="1"/>
  <c r="F319" i="1"/>
  <c r="F316" i="1"/>
  <c r="E317" i="1"/>
  <c r="E318" i="1"/>
  <c r="E319" i="1"/>
  <c r="E316" i="1"/>
  <c r="F311" i="1"/>
  <c r="F312" i="1"/>
  <c r="F313" i="1"/>
  <c r="F310" i="1"/>
  <c r="E311" i="1"/>
  <c r="E312" i="1"/>
  <c r="E313" i="1"/>
  <c r="E310" i="1"/>
  <c r="F305" i="1"/>
  <c r="F306" i="1"/>
  <c r="F307" i="1"/>
  <c r="F304" i="1"/>
  <c r="E305" i="1"/>
  <c r="E306" i="1"/>
  <c r="E307" i="1"/>
  <c r="E304" i="1"/>
  <c r="E299" i="1"/>
  <c r="F299" i="1"/>
  <c r="E300" i="1"/>
  <c r="F300" i="1"/>
  <c r="E301" i="1"/>
  <c r="F301" i="1"/>
  <c r="F298" i="1"/>
  <c r="E298" i="1"/>
  <c r="E293" i="1"/>
  <c r="F293" i="1"/>
  <c r="E294" i="1"/>
  <c r="F294" i="1"/>
  <c r="E295" i="1"/>
  <c r="F295" i="1"/>
  <c r="F292" i="1"/>
  <c r="E292" i="1"/>
  <c r="F287" i="1"/>
  <c r="F288" i="1"/>
  <c r="F289" i="1"/>
  <c r="F286" i="1"/>
  <c r="E287" i="1"/>
  <c r="E288" i="1"/>
  <c r="E289" i="1"/>
  <c r="E286" i="1"/>
  <c r="F269" i="1"/>
  <c r="F270" i="1"/>
  <c r="F271" i="1"/>
  <c r="F268" i="1"/>
  <c r="E269" i="1"/>
  <c r="E270" i="1"/>
  <c r="E271" i="1"/>
  <c r="E268" i="1"/>
  <c r="F263" i="1"/>
  <c r="F264" i="1"/>
  <c r="F265" i="1"/>
  <c r="F262" i="1"/>
  <c r="E263" i="1"/>
  <c r="E264" i="1"/>
  <c r="E265" i="1"/>
  <c r="E262" i="1"/>
  <c r="F257" i="1"/>
  <c r="F258" i="1"/>
  <c r="F259" i="1"/>
  <c r="F256" i="1"/>
  <c r="E257" i="1"/>
  <c r="E258" i="1"/>
  <c r="E259" i="1"/>
  <c r="E256" i="1"/>
  <c r="F253" i="1"/>
  <c r="F250" i="1"/>
  <c r="E250" i="1"/>
  <c r="F227" i="1"/>
  <c r="F228" i="1"/>
  <c r="F229" i="1"/>
  <c r="F226" i="1"/>
  <c r="E227" i="1"/>
  <c r="E228" i="1"/>
  <c r="E229" i="1"/>
  <c r="E226" i="1"/>
  <c r="F221" i="1"/>
  <c r="F222" i="1"/>
  <c r="F223" i="1"/>
  <c r="F220" i="1"/>
  <c r="E221" i="1"/>
  <c r="E222" i="1"/>
  <c r="E223" i="1"/>
  <c r="E220" i="1"/>
  <c r="F215" i="1"/>
  <c r="F216" i="1"/>
  <c r="F217" i="1"/>
  <c r="E215" i="1"/>
  <c r="E216" i="1"/>
  <c r="E217" i="1"/>
  <c r="E214" i="1"/>
  <c r="F209" i="1"/>
  <c r="F210" i="1"/>
  <c r="F211" i="1"/>
  <c r="F208" i="1"/>
  <c r="E209" i="1"/>
  <c r="E210" i="1"/>
  <c r="E211" i="1"/>
  <c r="E208" i="1"/>
  <c r="F203" i="1"/>
  <c r="F204" i="1"/>
  <c r="F205" i="1"/>
  <c r="F202" i="1"/>
  <c r="E203" i="1"/>
  <c r="E204" i="1"/>
  <c r="E205" i="1"/>
  <c r="E202" i="1"/>
  <c r="F197" i="1"/>
  <c r="F198" i="1"/>
  <c r="F199" i="1"/>
  <c r="F196" i="1"/>
  <c r="E197" i="1"/>
  <c r="E198" i="1"/>
  <c r="E199" i="1"/>
  <c r="E196" i="1"/>
  <c r="F185" i="1"/>
  <c r="F186" i="1"/>
  <c r="F187" i="1"/>
  <c r="F184" i="1"/>
  <c r="E185" i="1"/>
  <c r="E186" i="1"/>
  <c r="E187" i="1"/>
  <c r="E184" i="1"/>
  <c r="F179" i="1"/>
  <c r="F180" i="1"/>
  <c r="F181" i="1"/>
  <c r="F178" i="1"/>
  <c r="E179" i="1"/>
  <c r="E180" i="1"/>
  <c r="E181" i="1"/>
  <c r="E178" i="1"/>
  <c r="F173" i="1"/>
  <c r="F174" i="1"/>
  <c r="F175" i="1"/>
  <c r="F172" i="1"/>
  <c r="E173" i="1"/>
  <c r="E174" i="1"/>
  <c r="E175" i="1"/>
  <c r="E172" i="1"/>
  <c r="F167" i="1"/>
  <c r="F168" i="1"/>
  <c r="F169" i="1"/>
  <c r="F166" i="1"/>
  <c r="E167" i="1"/>
  <c r="E168" i="1"/>
  <c r="E169" i="1"/>
  <c r="E166" i="1"/>
  <c r="F161" i="1"/>
  <c r="F162" i="1"/>
  <c r="F163" i="1"/>
  <c r="E161" i="1"/>
  <c r="E163" i="1"/>
  <c r="F160" i="1"/>
  <c r="E160" i="1"/>
  <c r="F149" i="1"/>
  <c r="F150" i="1"/>
  <c r="F151" i="1"/>
  <c r="E149" i="1"/>
  <c r="E150" i="1"/>
  <c r="E151" i="1"/>
  <c r="E148" i="1"/>
  <c r="F143" i="1"/>
  <c r="F144" i="1"/>
  <c r="F145" i="1"/>
  <c r="F142" i="1"/>
  <c r="E143" i="1"/>
  <c r="E144" i="1"/>
  <c r="E145" i="1"/>
  <c r="E142" i="1"/>
  <c r="F137" i="1"/>
  <c r="F138" i="1"/>
  <c r="F139" i="1"/>
  <c r="F136" i="1"/>
  <c r="E137" i="1"/>
  <c r="E138" i="1"/>
  <c r="E139" i="1"/>
  <c r="E136" i="1"/>
  <c r="E131" i="1"/>
  <c r="F131" i="1"/>
  <c r="E132" i="1"/>
  <c r="F132" i="1"/>
  <c r="E133" i="1"/>
  <c r="F133" i="1"/>
  <c r="F130" i="1"/>
  <c r="E130" i="1"/>
  <c r="F125" i="1"/>
  <c r="F126" i="1"/>
  <c r="F127" i="1"/>
  <c r="F124" i="1"/>
  <c r="E125" i="1"/>
  <c r="E126" i="1"/>
  <c r="E127" i="1"/>
  <c r="E124" i="1"/>
  <c r="F119" i="1"/>
  <c r="F120" i="1"/>
  <c r="F121" i="1"/>
  <c r="F118" i="1"/>
  <c r="E119" i="1"/>
  <c r="E120" i="1"/>
  <c r="E121" i="1"/>
  <c r="E118" i="1"/>
  <c r="F107" i="1"/>
  <c r="F108" i="1"/>
  <c r="F109" i="1"/>
  <c r="F106" i="1"/>
  <c r="E107" i="1"/>
  <c r="E108" i="1"/>
  <c r="E109" i="1"/>
  <c r="E106" i="1"/>
  <c r="F101" i="1"/>
  <c r="F102" i="1"/>
  <c r="F103" i="1"/>
  <c r="F100" i="1"/>
  <c r="E101" i="1"/>
  <c r="E102" i="1"/>
  <c r="E103" i="1"/>
  <c r="E100" i="1"/>
  <c r="F95" i="1"/>
  <c r="F96" i="1"/>
  <c r="F97" i="1"/>
  <c r="F94" i="1"/>
  <c r="E95" i="1"/>
  <c r="E96" i="1"/>
  <c r="E97" i="1"/>
  <c r="E94" i="1"/>
  <c r="F89" i="1"/>
  <c r="F90" i="1"/>
  <c r="F91" i="1"/>
  <c r="E89" i="1"/>
  <c r="E90" i="1"/>
  <c r="E91" i="1"/>
  <c r="F88" i="1"/>
  <c r="E88" i="1"/>
  <c r="F83" i="1"/>
  <c r="F84" i="1"/>
  <c r="F85" i="1"/>
  <c r="F82" i="1"/>
  <c r="E83" i="1"/>
  <c r="E84" i="1"/>
  <c r="E85" i="1"/>
  <c r="E82" i="1"/>
  <c r="F12" i="1"/>
  <c r="F158" i="1" l="1"/>
  <c r="F59" i="1"/>
  <c r="F60" i="1"/>
  <c r="F61" i="1"/>
  <c r="F58" i="1"/>
  <c r="E59" i="1"/>
  <c r="E60" i="1"/>
  <c r="E61" i="1"/>
  <c r="E58" i="1"/>
  <c r="F53" i="1"/>
  <c r="F54" i="1"/>
  <c r="F55" i="1"/>
  <c r="F52" i="1"/>
  <c r="E53" i="1"/>
  <c r="E54" i="1"/>
  <c r="E55" i="1"/>
  <c r="F77" i="1"/>
  <c r="F78" i="1"/>
  <c r="F79" i="1"/>
  <c r="F76" i="1"/>
  <c r="E77" i="1"/>
  <c r="E78" i="1"/>
  <c r="E79" i="1"/>
  <c r="E76" i="1"/>
  <c r="E65" i="1"/>
  <c r="F65" i="1"/>
  <c r="E66" i="1"/>
  <c r="F66" i="1"/>
  <c r="E67" i="1"/>
  <c r="F67" i="1"/>
  <c r="F64" i="1"/>
  <c r="E64" i="1"/>
  <c r="E52" i="1"/>
  <c r="F47" i="1"/>
  <c r="F48" i="1"/>
  <c r="F49" i="1"/>
  <c r="F46" i="1"/>
  <c r="F43" i="1"/>
  <c r="E47" i="1"/>
  <c r="E48" i="1"/>
  <c r="E49" i="1"/>
  <c r="E46" i="1"/>
  <c r="F41" i="1"/>
  <c r="F42" i="1"/>
  <c r="F40" i="1"/>
  <c r="E41" i="1"/>
  <c r="E42" i="1"/>
  <c r="E43" i="1"/>
  <c r="E40" i="1"/>
  <c r="F35" i="1"/>
  <c r="F36" i="1"/>
  <c r="F37" i="1"/>
  <c r="F34" i="1"/>
  <c r="F28" i="1"/>
  <c r="F29" i="1"/>
  <c r="F30" i="1"/>
  <c r="F31" i="1"/>
  <c r="F27" i="1"/>
  <c r="E28" i="1"/>
  <c r="E29" i="1"/>
  <c r="E30" i="1"/>
  <c r="E31" i="1"/>
  <c r="E27" i="1"/>
  <c r="F11" i="1"/>
  <c r="F16" i="1"/>
  <c r="F17" i="1"/>
  <c r="F18" i="1"/>
  <c r="F15" i="1"/>
  <c r="E22" i="1"/>
  <c r="F22" i="1"/>
  <c r="E23" i="1"/>
  <c r="F23" i="1"/>
  <c r="E24" i="1"/>
  <c r="F24" i="1"/>
  <c r="F21" i="1"/>
  <c r="E21" i="1"/>
  <c r="E16" i="1"/>
  <c r="E17" i="1"/>
  <c r="E18" i="1"/>
  <c r="E15" i="1"/>
  <c r="E13" i="1" l="1"/>
  <c r="Q344" i="1"/>
  <c r="R344" i="1"/>
  <c r="S344" i="1"/>
  <c r="T344" i="1"/>
  <c r="U344" i="1"/>
  <c r="V344" i="1"/>
  <c r="Q320" i="1"/>
  <c r="R320" i="1"/>
  <c r="S320" i="1"/>
  <c r="T320" i="1"/>
  <c r="U320" i="1"/>
  <c r="V320" i="1"/>
  <c r="Q314" i="1"/>
  <c r="R314" i="1"/>
  <c r="S314" i="1"/>
  <c r="T314" i="1"/>
  <c r="U314" i="1"/>
  <c r="V314" i="1"/>
  <c r="Q308" i="1"/>
  <c r="R308" i="1"/>
  <c r="S308" i="1"/>
  <c r="T308" i="1"/>
  <c r="U308" i="1"/>
  <c r="V308" i="1"/>
  <c r="Q296" i="1"/>
  <c r="R296" i="1"/>
  <c r="S296" i="1"/>
  <c r="T296" i="1"/>
  <c r="U296" i="1"/>
  <c r="V296" i="1"/>
  <c r="Q290" i="1"/>
  <c r="R290" i="1"/>
  <c r="S290" i="1"/>
  <c r="T290" i="1"/>
  <c r="U290" i="1"/>
  <c r="V290" i="1"/>
  <c r="Q284" i="1"/>
  <c r="R284" i="1"/>
  <c r="S284" i="1"/>
  <c r="T284" i="1"/>
  <c r="U284" i="1"/>
  <c r="V284" i="1"/>
  <c r="Q278" i="1"/>
  <c r="R278" i="1"/>
  <c r="S278" i="1"/>
  <c r="T278" i="1"/>
  <c r="U278" i="1"/>
  <c r="V278" i="1"/>
  <c r="Q266" i="1"/>
  <c r="R266" i="1"/>
  <c r="S266" i="1"/>
  <c r="T266" i="1"/>
  <c r="U266" i="1"/>
  <c r="V266" i="1"/>
  <c r="Q260" i="1"/>
  <c r="R260" i="1"/>
  <c r="S260" i="1"/>
  <c r="T260" i="1"/>
  <c r="U260" i="1"/>
  <c r="V260" i="1"/>
  <c r="Q254" i="1"/>
  <c r="R254" i="1"/>
  <c r="S254" i="1"/>
  <c r="T254" i="1"/>
  <c r="U254" i="1"/>
  <c r="V254" i="1"/>
  <c r="Q248" i="1"/>
  <c r="R248" i="1"/>
  <c r="S248" i="1"/>
  <c r="T248" i="1"/>
  <c r="U248" i="1"/>
  <c r="V248" i="1"/>
  <c r="Q224" i="1"/>
  <c r="R224" i="1"/>
  <c r="S224" i="1"/>
  <c r="T224" i="1"/>
  <c r="U224" i="1"/>
  <c r="V224" i="1"/>
  <c r="Q212" i="1"/>
  <c r="R212" i="1"/>
  <c r="S212" i="1"/>
  <c r="T212" i="1"/>
  <c r="U212" i="1"/>
  <c r="V212" i="1"/>
  <c r="Q206" i="1"/>
  <c r="R206" i="1"/>
  <c r="S206" i="1"/>
  <c r="T206" i="1"/>
  <c r="U206" i="1"/>
  <c r="V206" i="1"/>
  <c r="Q194" i="1"/>
  <c r="R194" i="1"/>
  <c r="S194" i="1"/>
  <c r="T194" i="1"/>
  <c r="U194" i="1"/>
  <c r="V194" i="1"/>
  <c r="Q188" i="1"/>
  <c r="R188" i="1"/>
  <c r="S188" i="1"/>
  <c r="T188" i="1"/>
  <c r="U188" i="1"/>
  <c r="V188" i="1"/>
  <c r="Q182" i="1"/>
  <c r="R182" i="1"/>
  <c r="S182" i="1"/>
  <c r="T182" i="1"/>
  <c r="U182" i="1"/>
  <c r="V182" i="1"/>
  <c r="Q176" i="1"/>
  <c r="R176" i="1"/>
  <c r="S176" i="1"/>
  <c r="T176" i="1"/>
  <c r="U176" i="1"/>
  <c r="V176" i="1"/>
  <c r="Q170" i="1"/>
  <c r="Q152" i="1" s="1"/>
  <c r="R170" i="1"/>
  <c r="S170" i="1"/>
  <c r="T170" i="1"/>
  <c r="U170" i="1"/>
  <c r="V170" i="1"/>
  <c r="Q164" i="1"/>
  <c r="R164" i="1"/>
  <c r="S164" i="1"/>
  <c r="T164" i="1"/>
  <c r="U164" i="1"/>
  <c r="V164" i="1"/>
  <c r="U158" i="1"/>
  <c r="U152" i="1" s="1"/>
  <c r="V158" i="1"/>
  <c r="V152" i="1" s="1"/>
  <c r="Q158" i="1"/>
  <c r="R158" i="1"/>
  <c r="S158" i="1"/>
  <c r="T158" i="1"/>
  <c r="R152" i="1"/>
  <c r="Q146" i="1"/>
  <c r="R146" i="1"/>
  <c r="S146" i="1"/>
  <c r="T146" i="1"/>
  <c r="U146" i="1"/>
  <c r="V146" i="1"/>
  <c r="Q140" i="1"/>
  <c r="R140" i="1"/>
  <c r="S140" i="1"/>
  <c r="T140" i="1"/>
  <c r="U140" i="1"/>
  <c r="V140" i="1"/>
  <c r="Q134" i="1"/>
  <c r="R134" i="1"/>
  <c r="S134" i="1"/>
  <c r="T134" i="1"/>
  <c r="U134" i="1"/>
  <c r="V134" i="1"/>
  <c r="Q128" i="1"/>
  <c r="R128" i="1"/>
  <c r="S128" i="1"/>
  <c r="T128" i="1"/>
  <c r="U128" i="1"/>
  <c r="V128" i="1"/>
  <c r="Q122" i="1"/>
  <c r="R122" i="1"/>
  <c r="S122" i="1"/>
  <c r="T122" i="1"/>
  <c r="U122" i="1"/>
  <c r="V122" i="1"/>
  <c r="Q116" i="1"/>
  <c r="R116" i="1"/>
  <c r="S116" i="1"/>
  <c r="T116" i="1"/>
  <c r="U116" i="1"/>
  <c r="V116" i="1"/>
  <c r="Q110" i="1"/>
  <c r="R110" i="1"/>
  <c r="S110" i="1"/>
  <c r="T110" i="1"/>
  <c r="U110" i="1"/>
  <c r="V110" i="1"/>
  <c r="Q104" i="1"/>
  <c r="R104" i="1"/>
  <c r="S104" i="1"/>
  <c r="T104" i="1"/>
  <c r="U104" i="1"/>
  <c r="V104" i="1"/>
  <c r="Q98" i="1"/>
  <c r="R98" i="1"/>
  <c r="S98" i="1"/>
  <c r="T98" i="1"/>
  <c r="U98" i="1"/>
  <c r="V98" i="1"/>
  <c r="Q92" i="1"/>
  <c r="R92" i="1"/>
  <c r="S92" i="1"/>
  <c r="T92" i="1"/>
  <c r="U92" i="1"/>
  <c r="V92" i="1"/>
  <c r="Q80" i="1"/>
  <c r="R80" i="1"/>
  <c r="S80" i="1"/>
  <c r="T80" i="1"/>
  <c r="U80" i="1"/>
  <c r="V80" i="1"/>
  <c r="Q74" i="1"/>
  <c r="R74" i="1"/>
  <c r="S74" i="1"/>
  <c r="T74" i="1"/>
  <c r="U74" i="1"/>
  <c r="V74" i="1"/>
  <c r="Q68" i="1"/>
  <c r="R68" i="1"/>
  <c r="S68" i="1"/>
  <c r="T68" i="1"/>
  <c r="U68" i="1"/>
  <c r="V68" i="1"/>
  <c r="Q62" i="1"/>
  <c r="R62" i="1"/>
  <c r="S62" i="1"/>
  <c r="T62" i="1"/>
  <c r="U62" i="1"/>
  <c r="V62" i="1"/>
  <c r="Q56" i="1"/>
  <c r="R56" i="1"/>
  <c r="S56" i="1"/>
  <c r="T56" i="1"/>
  <c r="U56" i="1"/>
  <c r="V56" i="1"/>
  <c r="Q38" i="1"/>
  <c r="R38" i="1"/>
  <c r="S38" i="1"/>
  <c r="T38" i="1"/>
  <c r="U38" i="1"/>
  <c r="V38" i="1"/>
  <c r="Q25" i="1"/>
  <c r="R25" i="1"/>
  <c r="S25" i="1"/>
  <c r="T25" i="1"/>
  <c r="U25" i="1"/>
  <c r="V25" i="1"/>
  <c r="Q19" i="1"/>
  <c r="R19" i="1"/>
  <c r="S19" i="1"/>
  <c r="T19" i="1"/>
  <c r="U19" i="1"/>
  <c r="V19" i="1"/>
  <c r="Q13" i="1"/>
  <c r="R13" i="1"/>
  <c r="S13" i="1"/>
  <c r="T13" i="1"/>
  <c r="U13" i="1"/>
  <c r="V13" i="1"/>
  <c r="Q7" i="1"/>
  <c r="R7" i="1"/>
  <c r="S7" i="1"/>
  <c r="T7" i="1"/>
  <c r="U7" i="1"/>
  <c r="V7" i="1"/>
  <c r="Q350" i="1"/>
  <c r="R350" i="1"/>
  <c r="S350" i="1"/>
  <c r="T350" i="1"/>
  <c r="U350" i="1"/>
  <c r="V350" i="1"/>
  <c r="V361" i="1"/>
  <c r="T358" i="1"/>
  <c r="V338" i="1"/>
  <c r="U338" i="1"/>
  <c r="V332" i="1"/>
  <c r="U332" i="1"/>
  <c r="V331" i="1"/>
  <c r="U331" i="1"/>
  <c r="U361" i="1" s="1"/>
  <c r="V330" i="1"/>
  <c r="V360" i="1" s="1"/>
  <c r="U330" i="1"/>
  <c r="U360" i="1" s="1"/>
  <c r="V329" i="1"/>
  <c r="V359" i="1" s="1"/>
  <c r="U329" i="1"/>
  <c r="U359" i="1" s="1"/>
  <c r="V328" i="1"/>
  <c r="V326" i="1" s="1"/>
  <c r="U328" i="1"/>
  <c r="T338" i="1"/>
  <c r="S338" i="1"/>
  <c r="T332" i="1"/>
  <c r="S332" i="1"/>
  <c r="T331" i="1"/>
  <c r="T361" i="1" s="1"/>
  <c r="S331" i="1"/>
  <c r="S361" i="1" s="1"/>
  <c r="T330" i="1"/>
  <c r="T360" i="1" s="1"/>
  <c r="S330" i="1"/>
  <c r="S360" i="1" s="1"/>
  <c r="T329" i="1"/>
  <c r="T359" i="1" s="1"/>
  <c r="S329" i="1"/>
  <c r="S359" i="1" s="1"/>
  <c r="T328" i="1"/>
  <c r="S328" i="1"/>
  <c r="S358" i="1" s="1"/>
  <c r="Q338" i="1"/>
  <c r="R338" i="1"/>
  <c r="Q332" i="1"/>
  <c r="R332" i="1"/>
  <c r="Q331" i="1"/>
  <c r="Q361" i="1" s="1"/>
  <c r="R331" i="1"/>
  <c r="R361" i="1" s="1"/>
  <c r="Q330" i="1"/>
  <c r="R330" i="1"/>
  <c r="R360" i="1" s="1"/>
  <c r="Q329" i="1"/>
  <c r="Q359" i="1" s="1"/>
  <c r="R329" i="1"/>
  <c r="R359" i="1" s="1"/>
  <c r="Q328" i="1"/>
  <c r="Q358" i="1" s="1"/>
  <c r="R328" i="1"/>
  <c r="R358" i="1" s="1"/>
  <c r="T326" i="1" l="1"/>
  <c r="Q360" i="1"/>
  <c r="Q356" i="1" s="1"/>
  <c r="R356" i="1"/>
  <c r="S356" i="1"/>
  <c r="S152" i="1"/>
  <c r="S326" i="1"/>
  <c r="U326" i="1"/>
  <c r="V358" i="1"/>
  <c r="V356" i="1" s="1"/>
  <c r="U358" i="1"/>
  <c r="U356" i="1" s="1"/>
  <c r="T152" i="1"/>
  <c r="T356" i="1"/>
  <c r="Q326" i="1"/>
  <c r="R326" i="1"/>
  <c r="F148" i="1" l="1"/>
  <c r="G35" i="1"/>
  <c r="G36" i="1"/>
  <c r="G34" i="1"/>
  <c r="F214" i="1"/>
  <c r="H308" i="1"/>
  <c r="I308" i="1"/>
  <c r="J308" i="1"/>
  <c r="K308" i="1"/>
  <c r="L308" i="1"/>
  <c r="M308" i="1"/>
  <c r="N308" i="1"/>
  <c r="O308" i="1"/>
  <c r="P308" i="1"/>
  <c r="K302" i="1"/>
  <c r="M302" i="1"/>
  <c r="O302" i="1"/>
  <c r="I11" i="1" l="1"/>
  <c r="K11" i="1"/>
  <c r="M11" i="1"/>
  <c r="O11" i="1"/>
  <c r="E11" i="1" l="1"/>
  <c r="P92" i="1"/>
  <c r="H92" i="1"/>
  <c r="I92" i="1"/>
  <c r="J92" i="1"/>
  <c r="K92" i="1"/>
  <c r="L92" i="1"/>
  <c r="M92" i="1"/>
  <c r="N92" i="1"/>
  <c r="O92" i="1"/>
  <c r="G92" i="1"/>
  <c r="G338" i="1"/>
  <c r="G320" i="1"/>
  <c r="H320" i="1"/>
  <c r="I320" i="1"/>
  <c r="J320" i="1"/>
  <c r="K320" i="1"/>
  <c r="L320" i="1"/>
  <c r="M320" i="1"/>
  <c r="N320" i="1"/>
  <c r="O320" i="1"/>
  <c r="P320" i="1"/>
  <c r="P182" i="1"/>
  <c r="O182" i="1"/>
  <c r="N182" i="1"/>
  <c r="M182" i="1"/>
  <c r="L182" i="1"/>
  <c r="K182" i="1"/>
  <c r="J182" i="1"/>
  <c r="I182" i="1"/>
  <c r="H182" i="1"/>
  <c r="G182" i="1"/>
  <c r="F320" i="1" l="1"/>
  <c r="E320" i="1"/>
  <c r="E338" i="1"/>
  <c r="E182" i="1"/>
  <c r="F182" i="1"/>
  <c r="G251" i="1" l="1"/>
  <c r="H251" i="1"/>
  <c r="K251" i="1"/>
  <c r="L251" i="1"/>
  <c r="M251" i="1"/>
  <c r="N251" i="1"/>
  <c r="O251" i="1"/>
  <c r="P251" i="1"/>
  <c r="G252" i="1"/>
  <c r="H252" i="1"/>
  <c r="I252" i="1"/>
  <c r="K252" i="1"/>
  <c r="L252" i="1"/>
  <c r="M252" i="1"/>
  <c r="N252" i="1"/>
  <c r="O252" i="1"/>
  <c r="P252" i="1"/>
  <c r="E251" i="1" l="1"/>
  <c r="E252" i="1"/>
  <c r="F252" i="1"/>
  <c r="F251" i="1"/>
  <c r="J193" i="1"/>
  <c r="K193" i="1"/>
  <c r="L193" i="1"/>
  <c r="M193" i="1"/>
  <c r="N193" i="1"/>
  <c r="O193" i="1"/>
  <c r="P193" i="1"/>
  <c r="J192" i="1"/>
  <c r="K192" i="1"/>
  <c r="L192" i="1"/>
  <c r="M192" i="1"/>
  <c r="N192" i="1"/>
  <c r="O192" i="1"/>
  <c r="P192" i="1"/>
  <c r="J191" i="1"/>
  <c r="K191" i="1"/>
  <c r="L191" i="1"/>
  <c r="M191" i="1"/>
  <c r="N191" i="1"/>
  <c r="O191" i="1"/>
  <c r="P191" i="1"/>
  <c r="J190" i="1"/>
  <c r="K190" i="1"/>
  <c r="L190" i="1"/>
  <c r="M190" i="1"/>
  <c r="N190" i="1"/>
  <c r="O190" i="1"/>
  <c r="P190" i="1"/>
  <c r="J194" i="1"/>
  <c r="K194" i="1"/>
  <c r="L194" i="1"/>
  <c r="M194" i="1"/>
  <c r="N194" i="1"/>
  <c r="O194" i="1"/>
  <c r="P194" i="1"/>
  <c r="J206" i="1"/>
  <c r="K206" i="1"/>
  <c r="L206" i="1"/>
  <c r="M206" i="1"/>
  <c r="N206" i="1"/>
  <c r="O206" i="1"/>
  <c r="P206" i="1"/>
  <c r="F191" i="1" l="1"/>
  <c r="F190" i="1"/>
  <c r="F192" i="1"/>
  <c r="F193" i="1"/>
  <c r="P188" i="1"/>
  <c r="L188" i="1"/>
  <c r="O188" i="1"/>
  <c r="K188" i="1"/>
  <c r="N188" i="1"/>
  <c r="J188" i="1"/>
  <c r="M188" i="1"/>
  <c r="O218" i="1"/>
  <c r="M218" i="1"/>
  <c r="K218" i="1"/>
  <c r="O37" i="1" l="1"/>
  <c r="M37" i="1"/>
  <c r="K37" i="1"/>
  <c r="O36" i="1"/>
  <c r="M36" i="1"/>
  <c r="K36" i="1"/>
  <c r="O35" i="1"/>
  <c r="M35" i="1"/>
  <c r="K35" i="1"/>
  <c r="O34" i="1"/>
  <c r="M34" i="1"/>
  <c r="K34" i="1"/>
  <c r="G44" i="1"/>
  <c r="O44" i="1"/>
  <c r="M44" i="1"/>
  <c r="K44" i="1"/>
  <c r="O50" i="1"/>
  <c r="K50" i="1"/>
  <c r="M32" i="1" l="1"/>
  <c r="O32" i="1"/>
  <c r="K32" i="1"/>
  <c r="J284" i="1" l="1"/>
  <c r="K284" i="1"/>
  <c r="L284" i="1"/>
  <c r="M284" i="1"/>
  <c r="N284" i="1"/>
  <c r="O284" i="1"/>
  <c r="P284" i="1"/>
  <c r="J290" i="1"/>
  <c r="K290" i="1"/>
  <c r="L290" i="1"/>
  <c r="M290" i="1"/>
  <c r="N290" i="1"/>
  <c r="O290" i="1"/>
  <c r="P290" i="1"/>
  <c r="G296" i="1"/>
  <c r="H296" i="1"/>
  <c r="J296" i="1"/>
  <c r="K296" i="1"/>
  <c r="L296" i="1"/>
  <c r="M296" i="1"/>
  <c r="N296" i="1"/>
  <c r="O296" i="1"/>
  <c r="P296" i="1"/>
  <c r="F104" i="1" l="1"/>
  <c r="E104" i="1"/>
  <c r="P350" i="1"/>
  <c r="O350" i="1"/>
  <c r="N350" i="1"/>
  <c r="M350" i="1"/>
  <c r="L350" i="1"/>
  <c r="K350" i="1"/>
  <c r="J350" i="1"/>
  <c r="I350" i="1"/>
  <c r="H350" i="1"/>
  <c r="G350" i="1"/>
  <c r="F350" i="1" l="1"/>
  <c r="E350" i="1"/>
  <c r="K12" i="1"/>
  <c r="M12" i="1"/>
  <c r="O12" i="1"/>
  <c r="J9" i="1"/>
  <c r="K9" i="1"/>
  <c r="L9" i="1"/>
  <c r="M9" i="1"/>
  <c r="N9" i="1"/>
  <c r="O9" i="1"/>
  <c r="P9" i="1"/>
  <c r="J10" i="1"/>
  <c r="K10" i="1"/>
  <c r="L10" i="1"/>
  <c r="M10" i="1"/>
  <c r="N10" i="1"/>
  <c r="O10" i="1"/>
  <c r="P10" i="1"/>
  <c r="K13" i="1"/>
  <c r="F9" i="1" l="1"/>
  <c r="F10" i="1"/>
  <c r="J314" i="1"/>
  <c r="K314" i="1"/>
  <c r="L314" i="1"/>
  <c r="M314" i="1"/>
  <c r="N314" i="1"/>
  <c r="O314" i="1"/>
  <c r="P314" i="1"/>
  <c r="J62" i="1" l="1"/>
  <c r="K62" i="1"/>
  <c r="L62" i="1"/>
  <c r="M62" i="1"/>
  <c r="N62" i="1"/>
  <c r="O62" i="1"/>
  <c r="P62" i="1"/>
  <c r="N248" i="1"/>
  <c r="K248" i="1"/>
  <c r="J224" i="1"/>
  <c r="K224" i="1"/>
  <c r="L224" i="1"/>
  <c r="M224" i="1"/>
  <c r="N224" i="1"/>
  <c r="O224" i="1"/>
  <c r="P224" i="1"/>
  <c r="J74" i="1"/>
  <c r="K74" i="1"/>
  <c r="L74" i="1"/>
  <c r="M74" i="1"/>
  <c r="N74" i="1"/>
  <c r="O74" i="1"/>
  <c r="P74" i="1"/>
  <c r="O86" i="1"/>
  <c r="M86" i="1"/>
  <c r="K86" i="1"/>
  <c r="K344" i="1"/>
  <c r="L344" i="1"/>
  <c r="M344" i="1"/>
  <c r="N344" i="1"/>
  <c r="O344" i="1"/>
  <c r="P344" i="1"/>
  <c r="K146" i="1"/>
  <c r="L146" i="1"/>
  <c r="M146" i="1"/>
  <c r="N146" i="1"/>
  <c r="O146" i="1"/>
  <c r="P146" i="1"/>
  <c r="K140" i="1"/>
  <c r="L140" i="1"/>
  <c r="M140" i="1"/>
  <c r="N140" i="1"/>
  <c r="O140" i="1"/>
  <c r="P140" i="1"/>
  <c r="K134" i="1"/>
  <c r="L134" i="1"/>
  <c r="M134" i="1"/>
  <c r="N134" i="1"/>
  <c r="O134" i="1"/>
  <c r="P134" i="1"/>
  <c r="K128" i="1"/>
  <c r="L128" i="1"/>
  <c r="M128" i="1"/>
  <c r="N128" i="1"/>
  <c r="O128" i="1"/>
  <c r="P128" i="1"/>
  <c r="K122" i="1"/>
  <c r="L122" i="1"/>
  <c r="M122" i="1"/>
  <c r="N122" i="1"/>
  <c r="O122" i="1"/>
  <c r="P122" i="1"/>
  <c r="K116" i="1"/>
  <c r="L116" i="1"/>
  <c r="M116" i="1"/>
  <c r="N116" i="1"/>
  <c r="O116" i="1"/>
  <c r="P116" i="1"/>
  <c r="K115" i="1"/>
  <c r="L115" i="1"/>
  <c r="M115" i="1"/>
  <c r="N115" i="1"/>
  <c r="O115" i="1"/>
  <c r="P115" i="1"/>
  <c r="K114" i="1"/>
  <c r="L114" i="1"/>
  <c r="M114" i="1"/>
  <c r="N114" i="1"/>
  <c r="O114" i="1"/>
  <c r="P114" i="1"/>
  <c r="K113" i="1"/>
  <c r="L113" i="1"/>
  <c r="M113" i="1"/>
  <c r="N113" i="1"/>
  <c r="O113" i="1"/>
  <c r="P113" i="1"/>
  <c r="K112" i="1"/>
  <c r="L112" i="1"/>
  <c r="M112" i="1"/>
  <c r="N112" i="1"/>
  <c r="O112" i="1"/>
  <c r="P112" i="1"/>
  <c r="K56" i="1"/>
  <c r="L56" i="1"/>
  <c r="M56" i="1"/>
  <c r="N56" i="1"/>
  <c r="O56" i="1"/>
  <c r="P56" i="1"/>
  <c r="K38" i="1"/>
  <c r="L38" i="1"/>
  <c r="M38" i="1"/>
  <c r="N38" i="1"/>
  <c r="O38" i="1"/>
  <c r="P38" i="1"/>
  <c r="K283" i="1"/>
  <c r="L283" i="1"/>
  <c r="M283" i="1"/>
  <c r="N283" i="1"/>
  <c r="O283" i="1"/>
  <c r="P283" i="1"/>
  <c r="K282" i="1"/>
  <c r="L282" i="1"/>
  <c r="M282" i="1"/>
  <c r="N282" i="1"/>
  <c r="O282" i="1"/>
  <c r="P282" i="1"/>
  <c r="K281" i="1"/>
  <c r="L281" i="1"/>
  <c r="M281" i="1"/>
  <c r="N281" i="1"/>
  <c r="O281" i="1"/>
  <c r="P281" i="1"/>
  <c r="K280" i="1"/>
  <c r="L280" i="1"/>
  <c r="M280" i="1"/>
  <c r="N280" i="1"/>
  <c r="O280" i="1"/>
  <c r="P280" i="1"/>
  <c r="K212" i="1"/>
  <c r="L212" i="1"/>
  <c r="M212" i="1"/>
  <c r="N212" i="1"/>
  <c r="O212" i="1"/>
  <c r="P212" i="1"/>
  <c r="K266" i="1"/>
  <c r="L266" i="1"/>
  <c r="M266" i="1"/>
  <c r="N266" i="1"/>
  <c r="O266" i="1"/>
  <c r="P266" i="1"/>
  <c r="K260" i="1"/>
  <c r="L260" i="1"/>
  <c r="M260" i="1"/>
  <c r="N260" i="1"/>
  <c r="O260" i="1"/>
  <c r="P260" i="1"/>
  <c r="K254" i="1"/>
  <c r="L254" i="1"/>
  <c r="M254" i="1"/>
  <c r="N254" i="1"/>
  <c r="O254" i="1"/>
  <c r="P254" i="1"/>
  <c r="L248" i="1"/>
  <c r="P248" i="1"/>
  <c r="K98" i="1"/>
  <c r="L98" i="1"/>
  <c r="M98" i="1"/>
  <c r="N98" i="1"/>
  <c r="O98" i="1"/>
  <c r="P98" i="1"/>
  <c r="K80" i="1"/>
  <c r="L80" i="1"/>
  <c r="M80" i="1"/>
  <c r="N80" i="1"/>
  <c r="O80" i="1"/>
  <c r="P80" i="1"/>
  <c r="K73" i="1"/>
  <c r="L73" i="1"/>
  <c r="M73" i="1"/>
  <c r="N73" i="1"/>
  <c r="O73" i="1"/>
  <c r="P73" i="1"/>
  <c r="K72" i="1"/>
  <c r="L72" i="1"/>
  <c r="M72" i="1"/>
  <c r="N72" i="1"/>
  <c r="O72" i="1"/>
  <c r="P72" i="1"/>
  <c r="K71" i="1"/>
  <c r="L71" i="1"/>
  <c r="M71" i="1"/>
  <c r="N71" i="1"/>
  <c r="O71" i="1"/>
  <c r="P71" i="1"/>
  <c r="K70" i="1"/>
  <c r="L70" i="1"/>
  <c r="M70" i="1"/>
  <c r="N70" i="1"/>
  <c r="O70" i="1"/>
  <c r="P70" i="1"/>
  <c r="K104" i="1"/>
  <c r="L104" i="1"/>
  <c r="M104" i="1"/>
  <c r="N104" i="1"/>
  <c r="O104" i="1"/>
  <c r="P104" i="1"/>
  <c r="K176" i="1"/>
  <c r="L176" i="1"/>
  <c r="M176" i="1"/>
  <c r="N176" i="1"/>
  <c r="O176" i="1"/>
  <c r="P176" i="1"/>
  <c r="K170" i="1"/>
  <c r="L170" i="1"/>
  <c r="M170" i="1"/>
  <c r="N170" i="1"/>
  <c r="O170" i="1"/>
  <c r="P170" i="1"/>
  <c r="K164" i="1"/>
  <c r="L164" i="1"/>
  <c r="M164" i="1"/>
  <c r="N164" i="1"/>
  <c r="O164" i="1"/>
  <c r="P164" i="1"/>
  <c r="K157" i="1"/>
  <c r="L157" i="1"/>
  <c r="M157" i="1"/>
  <c r="N157" i="1"/>
  <c r="O157" i="1"/>
  <c r="P157" i="1"/>
  <c r="K156" i="1"/>
  <c r="L156" i="1"/>
  <c r="M156" i="1"/>
  <c r="N156" i="1"/>
  <c r="O156" i="1"/>
  <c r="P156" i="1"/>
  <c r="K155" i="1"/>
  <c r="L155" i="1"/>
  <c r="M155" i="1"/>
  <c r="N155" i="1"/>
  <c r="O155" i="1"/>
  <c r="P155" i="1"/>
  <c r="K154" i="1"/>
  <c r="L154" i="1"/>
  <c r="M154" i="1"/>
  <c r="N154" i="1"/>
  <c r="O154" i="1"/>
  <c r="P154" i="1"/>
  <c r="K25" i="1"/>
  <c r="L25" i="1"/>
  <c r="M25" i="1"/>
  <c r="N25" i="1"/>
  <c r="O25" i="1"/>
  <c r="P25" i="1"/>
  <c r="K19" i="1"/>
  <c r="L19" i="1"/>
  <c r="M19" i="1"/>
  <c r="N19" i="1"/>
  <c r="O19" i="1"/>
  <c r="P19" i="1"/>
  <c r="L13" i="1"/>
  <c r="M13" i="1"/>
  <c r="N13" i="1"/>
  <c r="O13" i="1"/>
  <c r="P13" i="1"/>
  <c r="K7" i="1"/>
  <c r="L7" i="1"/>
  <c r="M7" i="1"/>
  <c r="N7" i="1"/>
  <c r="O7" i="1"/>
  <c r="P7" i="1"/>
  <c r="K338" i="1"/>
  <c r="L338" i="1"/>
  <c r="M338" i="1"/>
  <c r="N338" i="1"/>
  <c r="O338" i="1"/>
  <c r="P338" i="1"/>
  <c r="K332" i="1"/>
  <c r="L332" i="1"/>
  <c r="M332" i="1"/>
  <c r="N332" i="1"/>
  <c r="O332" i="1"/>
  <c r="P332" i="1"/>
  <c r="K331" i="1"/>
  <c r="L331" i="1"/>
  <c r="M331" i="1"/>
  <c r="N331" i="1"/>
  <c r="O331" i="1"/>
  <c r="P331" i="1"/>
  <c r="K330" i="1"/>
  <c r="L330" i="1"/>
  <c r="M330" i="1"/>
  <c r="N330" i="1"/>
  <c r="O330" i="1"/>
  <c r="P330" i="1"/>
  <c r="K329" i="1"/>
  <c r="L329" i="1"/>
  <c r="M329" i="1"/>
  <c r="N329" i="1"/>
  <c r="O329" i="1"/>
  <c r="P329" i="1"/>
  <c r="K328" i="1"/>
  <c r="K358" i="1" s="1"/>
  <c r="L328" i="1"/>
  <c r="M328" i="1"/>
  <c r="N328" i="1"/>
  <c r="O328" i="1"/>
  <c r="O358" i="1" s="1"/>
  <c r="P328" i="1"/>
  <c r="N358" i="1" l="1"/>
  <c r="P359" i="1"/>
  <c r="L359" i="1"/>
  <c r="N360" i="1"/>
  <c r="P361" i="1"/>
  <c r="L361" i="1"/>
  <c r="M358" i="1"/>
  <c r="O361" i="1"/>
  <c r="K361" i="1"/>
  <c r="M361" i="1"/>
  <c r="P358" i="1"/>
  <c r="L358" i="1"/>
  <c r="N359" i="1"/>
  <c r="P360" i="1"/>
  <c r="L360" i="1"/>
  <c r="N361" i="1"/>
  <c r="O359" i="1"/>
  <c r="K359" i="1"/>
  <c r="M359" i="1"/>
  <c r="O360" i="1"/>
  <c r="M360" i="1"/>
  <c r="K360" i="1"/>
  <c r="E254" i="1"/>
  <c r="O152" i="1"/>
  <c r="K152" i="1"/>
  <c r="F86" i="1"/>
  <c r="N278" i="1"/>
  <c r="O248" i="1"/>
  <c r="O326" i="1"/>
  <c r="O278" i="1"/>
  <c r="K278" i="1"/>
  <c r="N326" i="1"/>
  <c r="M326" i="1"/>
  <c r="M248" i="1"/>
  <c r="K68" i="1"/>
  <c r="M68" i="1"/>
  <c r="M110" i="1"/>
  <c r="K110" i="1"/>
  <c r="L110" i="1"/>
  <c r="O110" i="1"/>
  <c r="N110" i="1"/>
  <c r="P110" i="1"/>
  <c r="L278" i="1"/>
  <c r="M278" i="1"/>
  <c r="P278" i="1"/>
  <c r="L68" i="1"/>
  <c r="N68" i="1"/>
  <c r="O68" i="1"/>
  <c r="P68" i="1"/>
  <c r="N152" i="1"/>
  <c r="L152" i="1"/>
  <c r="M152" i="1"/>
  <c r="P152" i="1"/>
  <c r="P326" i="1"/>
  <c r="L326" i="1"/>
  <c r="K326" i="1"/>
  <c r="J114" i="1"/>
  <c r="I114" i="1"/>
  <c r="H114" i="1"/>
  <c r="G114" i="1"/>
  <c r="E114" i="1" s="1"/>
  <c r="G115" i="1"/>
  <c r="H115" i="1"/>
  <c r="I115" i="1"/>
  <c r="J115" i="1"/>
  <c r="G113" i="1"/>
  <c r="H113" i="1"/>
  <c r="I113" i="1"/>
  <c r="J113" i="1"/>
  <c r="G112" i="1"/>
  <c r="H112" i="1"/>
  <c r="I112" i="1"/>
  <c r="J112" i="1"/>
  <c r="E115" i="1" l="1"/>
  <c r="E112" i="1"/>
  <c r="E113" i="1"/>
  <c r="F114" i="1"/>
  <c r="F112" i="1"/>
  <c r="F113" i="1"/>
  <c r="F115" i="1"/>
  <c r="J110" i="1"/>
  <c r="H110" i="1"/>
  <c r="N356" i="1"/>
  <c r="I110" i="1"/>
  <c r="L356" i="1"/>
  <c r="G110" i="1"/>
  <c r="P356" i="1"/>
  <c r="K356" i="1"/>
  <c r="O356" i="1"/>
  <c r="M356" i="1"/>
  <c r="H338" i="1"/>
  <c r="J338" i="1"/>
  <c r="I281" i="1" l="1"/>
  <c r="G25" i="1"/>
  <c r="I25" i="1"/>
  <c r="I13" i="1"/>
  <c r="F110" i="1" l="1"/>
  <c r="I122" i="1" l="1"/>
  <c r="H332" i="1" l="1"/>
  <c r="G56" i="1" l="1"/>
  <c r="H56" i="1"/>
  <c r="I56" i="1"/>
  <c r="J56" i="1"/>
  <c r="G344" i="1" l="1"/>
  <c r="H344" i="1"/>
  <c r="J344" i="1"/>
  <c r="I344" i="1"/>
  <c r="G218" i="1"/>
  <c r="H331" i="1"/>
  <c r="J331" i="1"/>
  <c r="G72" i="1"/>
  <c r="H330" i="1"/>
  <c r="J330" i="1"/>
  <c r="G329" i="1"/>
  <c r="H329" i="1"/>
  <c r="F329" i="1" s="1"/>
  <c r="J329" i="1"/>
  <c r="G116" i="1"/>
  <c r="H116" i="1"/>
  <c r="I116" i="1"/>
  <c r="J116" i="1"/>
  <c r="G122" i="1"/>
  <c r="H122" i="1"/>
  <c r="J122" i="1"/>
  <c r="G128" i="1"/>
  <c r="H128" i="1"/>
  <c r="I128" i="1"/>
  <c r="J128" i="1"/>
  <c r="G134" i="1"/>
  <c r="H134" i="1"/>
  <c r="I134" i="1"/>
  <c r="J134" i="1"/>
  <c r="G140" i="1"/>
  <c r="H140" i="1"/>
  <c r="I140" i="1"/>
  <c r="J140" i="1"/>
  <c r="G146" i="1"/>
  <c r="H146" i="1"/>
  <c r="I146" i="1"/>
  <c r="J146" i="1"/>
  <c r="I50" i="1"/>
  <c r="G50" i="1"/>
  <c r="I44" i="1"/>
  <c r="J38" i="1"/>
  <c r="I38" i="1"/>
  <c r="H38" i="1"/>
  <c r="G38" i="1"/>
  <c r="I37" i="1"/>
  <c r="G37" i="1"/>
  <c r="I36" i="1"/>
  <c r="E36" i="1" s="1"/>
  <c r="I35" i="1"/>
  <c r="E35" i="1" s="1"/>
  <c r="I34" i="1"/>
  <c r="E34" i="1" s="1"/>
  <c r="I314" i="1"/>
  <c r="G314" i="1"/>
  <c r="G212" i="1"/>
  <c r="H212" i="1"/>
  <c r="I212" i="1"/>
  <c r="J212" i="1"/>
  <c r="I253" i="1"/>
  <c r="G253" i="1"/>
  <c r="E253" i="1" s="1"/>
  <c r="H248" i="1"/>
  <c r="J248" i="1"/>
  <c r="G254" i="1"/>
  <c r="H254" i="1"/>
  <c r="I254" i="1"/>
  <c r="J254" i="1"/>
  <c r="G266" i="1"/>
  <c r="H266" i="1"/>
  <c r="I266" i="1"/>
  <c r="J266" i="1"/>
  <c r="G260" i="1"/>
  <c r="H260" i="1"/>
  <c r="I260" i="1"/>
  <c r="J260" i="1"/>
  <c r="G73" i="1"/>
  <c r="E73" i="1" s="1"/>
  <c r="H73" i="1"/>
  <c r="F73" i="1" s="1"/>
  <c r="I73" i="1"/>
  <c r="J73" i="1"/>
  <c r="G70" i="1"/>
  <c r="E70" i="1" s="1"/>
  <c r="H70" i="1"/>
  <c r="I70" i="1"/>
  <c r="J70" i="1"/>
  <c r="G71" i="1"/>
  <c r="E71" i="1" s="1"/>
  <c r="H71" i="1"/>
  <c r="I71" i="1"/>
  <c r="J71" i="1"/>
  <c r="H72" i="1"/>
  <c r="I72" i="1"/>
  <c r="J72" i="1"/>
  <c r="G80" i="1"/>
  <c r="H80" i="1"/>
  <c r="I80" i="1"/>
  <c r="J80" i="1"/>
  <c r="G104" i="1"/>
  <c r="H104" i="1"/>
  <c r="I104" i="1"/>
  <c r="J104" i="1"/>
  <c r="G176" i="1"/>
  <c r="H176" i="1"/>
  <c r="I176" i="1"/>
  <c r="J176" i="1"/>
  <c r="G170" i="1"/>
  <c r="H170" i="1"/>
  <c r="I170" i="1"/>
  <c r="J170" i="1"/>
  <c r="G164" i="1"/>
  <c r="H164" i="1"/>
  <c r="I164" i="1"/>
  <c r="J164" i="1"/>
  <c r="G224" i="1"/>
  <c r="H224" i="1"/>
  <c r="I224" i="1"/>
  <c r="J7" i="1"/>
  <c r="G13" i="1"/>
  <c r="H13" i="1"/>
  <c r="J13" i="1"/>
  <c r="G19" i="1"/>
  <c r="H19" i="1"/>
  <c r="I19" i="1"/>
  <c r="J19" i="1"/>
  <c r="H25" i="1"/>
  <c r="J25" i="1"/>
  <c r="I12" i="1"/>
  <c r="G12" i="1"/>
  <c r="I10" i="1"/>
  <c r="G10" i="1"/>
  <c r="I9" i="1"/>
  <c r="G9" i="1"/>
  <c r="G7" i="1" s="1"/>
  <c r="H328" i="1"/>
  <c r="J328" i="1"/>
  <c r="J332" i="1"/>
  <c r="J157" i="1"/>
  <c r="I157" i="1"/>
  <c r="J156" i="1"/>
  <c r="I156" i="1"/>
  <c r="J155" i="1"/>
  <c r="I155" i="1"/>
  <c r="J154" i="1"/>
  <c r="I154" i="1"/>
  <c r="I302" i="1"/>
  <c r="I218" i="1"/>
  <c r="J98" i="1"/>
  <c r="I98" i="1"/>
  <c r="I86" i="1"/>
  <c r="I74" i="1"/>
  <c r="I206" i="1"/>
  <c r="I200" i="1"/>
  <c r="I194" i="1"/>
  <c r="I193" i="1"/>
  <c r="I192" i="1"/>
  <c r="I191" i="1"/>
  <c r="I190" i="1"/>
  <c r="I296" i="1"/>
  <c r="I290" i="1"/>
  <c r="I284" i="1"/>
  <c r="J283" i="1"/>
  <c r="I283" i="1"/>
  <c r="J282" i="1"/>
  <c r="I282" i="1"/>
  <c r="J281" i="1"/>
  <c r="J280" i="1"/>
  <c r="I280" i="1"/>
  <c r="E280" i="1" s="1"/>
  <c r="I62" i="1"/>
  <c r="H157" i="1"/>
  <c r="G157" i="1"/>
  <c r="H156" i="1"/>
  <c r="F156" i="1" s="1"/>
  <c r="G156" i="1"/>
  <c r="H155" i="1"/>
  <c r="G155" i="1"/>
  <c r="E155" i="1" s="1"/>
  <c r="H154" i="1"/>
  <c r="G154" i="1"/>
  <c r="E154" i="1" s="1"/>
  <c r="G302" i="1"/>
  <c r="H98" i="1"/>
  <c r="G98" i="1"/>
  <c r="G86" i="1"/>
  <c r="G74" i="1"/>
  <c r="G206" i="1"/>
  <c r="G200" i="1"/>
  <c r="G194" i="1"/>
  <c r="G193" i="1"/>
  <c r="E193" i="1" s="1"/>
  <c r="G192" i="1"/>
  <c r="G191" i="1"/>
  <c r="G190" i="1"/>
  <c r="G290" i="1"/>
  <c r="G284" i="1"/>
  <c r="H283" i="1"/>
  <c r="G283" i="1"/>
  <c r="E283" i="1" s="1"/>
  <c r="H282" i="1"/>
  <c r="F282" i="1" s="1"/>
  <c r="G282" i="1"/>
  <c r="E282" i="1" s="1"/>
  <c r="H281" i="1"/>
  <c r="G281" i="1"/>
  <c r="E281" i="1" s="1"/>
  <c r="H280" i="1"/>
  <c r="F280" i="1" s="1"/>
  <c r="G280" i="1"/>
  <c r="G308" i="1"/>
  <c r="G62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E110" i="1"/>
  <c r="E72" i="1" l="1"/>
  <c r="F281" i="1"/>
  <c r="F283" i="1"/>
  <c r="F331" i="1"/>
  <c r="F328" i="1"/>
  <c r="F330" i="1"/>
  <c r="F157" i="1"/>
  <c r="F154" i="1"/>
  <c r="F155" i="1"/>
  <c r="F71" i="1"/>
  <c r="F70" i="1"/>
  <c r="F72" i="1"/>
  <c r="E191" i="1"/>
  <c r="E192" i="1"/>
  <c r="E190" i="1"/>
  <c r="E157" i="1"/>
  <c r="E156" i="1"/>
  <c r="H359" i="1"/>
  <c r="H358" i="1"/>
  <c r="E9" i="1"/>
  <c r="E12" i="1"/>
  <c r="J361" i="1"/>
  <c r="J360" i="1"/>
  <c r="H361" i="1"/>
  <c r="J358" i="1"/>
  <c r="E10" i="1"/>
  <c r="E37" i="1"/>
  <c r="J359" i="1"/>
  <c r="H360" i="1"/>
  <c r="G359" i="1"/>
  <c r="J326" i="1"/>
  <c r="G278" i="1"/>
  <c r="G68" i="1"/>
  <c r="I152" i="1"/>
  <c r="I188" i="1"/>
  <c r="G152" i="1"/>
  <c r="H326" i="1"/>
  <c r="H68" i="1"/>
  <c r="G188" i="1"/>
  <c r="E200" i="1"/>
  <c r="E296" i="1"/>
  <c r="E302" i="1"/>
  <c r="E206" i="1"/>
  <c r="E218" i="1"/>
  <c r="E164" i="1"/>
  <c r="J278" i="1"/>
  <c r="H278" i="1"/>
  <c r="I278" i="1"/>
  <c r="I68" i="1"/>
  <c r="E50" i="1"/>
  <c r="G332" i="1"/>
  <c r="I332" i="1"/>
  <c r="H152" i="1"/>
  <c r="E74" i="1"/>
  <c r="E80" i="1"/>
  <c r="J68" i="1"/>
  <c r="E212" i="1"/>
  <c r="G328" i="1"/>
  <c r="G358" i="1" s="1"/>
  <c r="F332" i="1"/>
  <c r="I329" i="1"/>
  <c r="I359" i="1" s="1"/>
  <c r="E224" i="1"/>
  <c r="F266" i="1"/>
  <c r="F206" i="1"/>
  <c r="F200" i="1"/>
  <c r="F194" i="1"/>
  <c r="E290" i="1"/>
  <c r="F56" i="1"/>
  <c r="E122" i="1"/>
  <c r="F44" i="1"/>
  <c r="E170" i="1"/>
  <c r="E176" i="1"/>
  <c r="F50" i="1"/>
  <c r="F308" i="1"/>
  <c r="F302" i="1"/>
  <c r="F284" i="1"/>
  <c r="F290" i="1"/>
  <c r="F296" i="1"/>
  <c r="F260" i="1"/>
  <c r="F344" i="1"/>
  <c r="E344" i="1"/>
  <c r="F218" i="1"/>
  <c r="F212" i="1"/>
  <c r="F314" i="1"/>
  <c r="F176" i="1"/>
  <c r="F116" i="1"/>
  <c r="F134" i="1"/>
  <c r="F140" i="1"/>
  <c r="F146" i="1"/>
  <c r="F80" i="1"/>
  <c r="F98" i="1"/>
  <c r="F62" i="1"/>
  <c r="F25" i="1"/>
  <c r="E134" i="1"/>
  <c r="E128" i="1"/>
  <c r="E116" i="1"/>
  <c r="J152" i="1"/>
  <c r="F38" i="1"/>
  <c r="F122" i="1"/>
  <c r="F128" i="1"/>
  <c r="E140" i="1"/>
  <c r="E146" i="1"/>
  <c r="F164" i="1"/>
  <c r="E284" i="1"/>
  <c r="I330" i="1"/>
  <c r="I360" i="1" s="1"/>
  <c r="G331" i="1"/>
  <c r="I328" i="1"/>
  <c r="E158" i="1"/>
  <c r="F170" i="1"/>
  <c r="E194" i="1"/>
  <c r="F188" i="1"/>
  <c r="I248" i="1"/>
  <c r="F338" i="1"/>
  <c r="F19" i="1"/>
  <c r="F13" i="1"/>
  <c r="F224" i="1"/>
  <c r="F74" i="1"/>
  <c r="F92" i="1"/>
  <c r="E308" i="1"/>
  <c r="F254" i="1"/>
  <c r="E314" i="1"/>
  <c r="E266" i="1"/>
  <c r="E62" i="1"/>
  <c r="E19" i="1"/>
  <c r="E92" i="1"/>
  <c r="E86" i="1"/>
  <c r="E98" i="1"/>
  <c r="G248" i="1"/>
  <c r="G330" i="1"/>
  <c r="E56" i="1"/>
  <c r="I32" i="1"/>
  <c r="E44" i="1"/>
  <c r="G32" i="1"/>
  <c r="E38" i="1"/>
  <c r="E260" i="1"/>
  <c r="I7" i="1"/>
  <c r="E25" i="1"/>
  <c r="G360" i="1" l="1"/>
  <c r="E330" i="1"/>
  <c r="G361" i="1"/>
  <c r="F361" i="1"/>
  <c r="F359" i="1"/>
  <c r="F358" i="1"/>
  <c r="I358" i="1"/>
  <c r="E358" i="1" s="1"/>
  <c r="E328" i="1"/>
  <c r="E329" i="1"/>
  <c r="E7" i="1"/>
  <c r="F360" i="1"/>
  <c r="E360" i="1"/>
  <c r="G356" i="1"/>
  <c r="E359" i="1"/>
  <c r="G326" i="1"/>
  <c r="F7" i="1"/>
  <c r="E188" i="1"/>
  <c r="E32" i="1"/>
  <c r="I331" i="1"/>
  <c r="I361" i="1" s="1"/>
  <c r="E361" i="1" s="1"/>
  <c r="I338" i="1"/>
  <c r="E152" i="1"/>
  <c r="E248" i="1"/>
  <c r="E68" i="1"/>
  <c r="E332" i="1"/>
  <c r="F278" i="1"/>
  <c r="J356" i="1"/>
  <c r="F68" i="1"/>
  <c r="F32" i="1"/>
  <c r="E278" i="1"/>
  <c r="H356" i="1"/>
  <c r="F326" i="1"/>
  <c r="F248" i="1"/>
  <c r="F152" i="1"/>
  <c r="E331" i="1" l="1"/>
  <c r="I356" i="1"/>
  <c r="E356" i="1" s="1"/>
  <c r="I326" i="1"/>
  <c r="F356" i="1"/>
  <c r="E326" i="1" l="1"/>
</calcChain>
</file>

<file path=xl/sharedStrings.xml><?xml version="1.0" encoding="utf-8"?>
<sst xmlns="http://schemas.openxmlformats.org/spreadsheetml/2006/main" count="509" uniqueCount="158">
  <si>
    <t>Объём финансирования  (тыс. руб.)</t>
  </si>
  <si>
    <t>план</t>
  </si>
  <si>
    <t>факт</t>
  </si>
  <si>
    <t xml:space="preserve">РЕЕСТР </t>
  </si>
  <si>
    <t>в том числе:</t>
  </si>
  <si>
    <t>Наименование программы</t>
  </si>
  <si>
    <t>Нормативный акт</t>
  </si>
  <si>
    <t xml:space="preserve">Всего </t>
  </si>
  <si>
    <t>Источники финансирования</t>
  </si>
  <si>
    <t xml:space="preserve">  федеральный бюджет</t>
  </si>
  <si>
    <t xml:space="preserve"> краевой бюджет</t>
  </si>
  <si>
    <t xml:space="preserve"> местный бюджет</t>
  </si>
  <si>
    <t xml:space="preserve"> внебюджетные источники</t>
  </si>
  <si>
    <t>ИТОГО: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</si>
  <si>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</si>
  <si>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Начальник управления экономики и инвестиций администрации Арсеньевского городского округа</t>
  </si>
  <si>
    <t>Сумма финансирования по плану</t>
  </si>
  <si>
    <t>федеральный бюджет</t>
  </si>
  <si>
    <t xml:space="preserve"> федеральный бюджет</t>
  </si>
  <si>
    <t>отдельные мероприятия</t>
  </si>
  <si>
    <t>Отдельные мероприятия</t>
  </si>
  <si>
    <t>подпрограмма "Развитие массовой физической культуры и спорта в Арсеньевском городском округе"</t>
  </si>
  <si>
    <t>подпрограмма "Подготовка спортивного резерва в Арсеньевском городском округе"</t>
  </si>
  <si>
    <t xml:space="preserve"> "Ремонт автомобильных дорог общего пользования Арсеньевского городского округа"</t>
  </si>
  <si>
    <t xml:space="preserve"> "Ремонт дворовых территорий многоквартирных домов и проездов к дворовым территориям многоквартирных домов Арсеньевского городского округа"</t>
  </si>
  <si>
    <t>Сумма финансирования по факту</t>
  </si>
  <si>
    <t>Развитие системы дополнительного образования, отдыха, оздоровления и занятости детей и подростков Арсеньевского городского округа"</t>
  </si>
  <si>
    <t>Отдельное мероприятие "Обеспечение граждан твердым топливом (дровами)"</t>
  </si>
  <si>
    <t>Отдельное мероприятие</t>
  </si>
  <si>
    <t>Постановление администрации АГО от 14.10.2022 № 590-па</t>
  </si>
  <si>
    <t>Постановление администрации АГО от 08.10.2019 № 722-па, от 05.05.2022 № 252-па</t>
  </si>
  <si>
    <t>Постановление администрации АГО от 14.11.2019 № 826-па, изменения от 21.02.2023 № 73-па</t>
  </si>
  <si>
    <t>Подпрограмма "Формирование современной городской среды Арсеньевского городского округа"</t>
  </si>
  <si>
    <t>Подпрограмма "Благоустройство территорий, детских и спортивных площадок на территории Арсеньевского городского округа</t>
  </si>
  <si>
    <t>№ п/п</t>
  </si>
  <si>
    <t>1</t>
  </si>
  <si>
    <t>Муниципальная программа "Формирование современной городской среды Арсеньевского городского округа"</t>
  </si>
  <si>
    <t>2</t>
  </si>
  <si>
    <t>3</t>
  </si>
  <si>
    <t xml:space="preserve">Муниципальная программа "Экономическое развитие и инновационная экономика Арсеньевского городского округа" </t>
  </si>
  <si>
    <t xml:space="preserve"> Подпрограмма "Развитие малого и среднего предпринимательства в Арсеньевском городском округе" </t>
  </si>
  <si>
    <t xml:space="preserve"> Подпрограмма "Управление имуществом, находящимся в собственности и в ведении Арсеньевского городского округа" </t>
  </si>
  <si>
    <t xml:space="preserve"> Подпрограмма "Долгосрочное финансовое планирование и организация бюджетного процесса, совершенствование межбюджетных отношений в Арсеньевском городском округе"</t>
  </si>
  <si>
    <t>4</t>
  </si>
  <si>
    <t>5</t>
  </si>
  <si>
    <t>Подпрограмма "Снижение рисков и смягчение последствий чрезвычайных ситуаций природного и техногенного характера в Арсеньевском городском округе"</t>
  </si>
  <si>
    <t>Подпрограмма "Пожарная безопасность"</t>
  </si>
  <si>
    <t>Подпрограмма "Профилактика правонарушений, терроризма и экстремизма"</t>
  </si>
  <si>
    <t>6</t>
  </si>
  <si>
    <t xml:space="preserve">Муниципальная  программа "Развитие культуры Арсеньевского городского округа" </t>
  </si>
  <si>
    <t>7</t>
  </si>
  <si>
    <t xml:space="preserve">Муниципальная программа "Противодействие коррупции в администрации Арсеньевского городского округа" </t>
  </si>
  <si>
    <t>8</t>
  </si>
  <si>
    <t xml:space="preserve">Муниципальная  программа "Развитие муниципальной службы в Арсеньевском городском округе" </t>
  </si>
  <si>
    <t>9</t>
  </si>
  <si>
    <t xml:space="preserve">Муниципальная программа "Благоустройство Арсеньевского городского округа" </t>
  </si>
  <si>
    <t>Подпрограмма "Содержание территории Арсеньевского городского округа"</t>
  </si>
  <si>
    <t>9.1</t>
  </si>
  <si>
    <t>1.1</t>
  </si>
  <si>
    <t>1.2</t>
  </si>
  <si>
    <t>1.3</t>
  </si>
  <si>
    <t>2.1</t>
  </si>
  <si>
    <t>2.2</t>
  </si>
  <si>
    <t>2.3</t>
  </si>
  <si>
    <t>2.4</t>
  </si>
  <si>
    <t xml:space="preserve">Муниципальная программа "Безопасный город" </t>
  </si>
  <si>
    <t>4.1</t>
  </si>
  <si>
    <t>4.2</t>
  </si>
  <si>
    <t>4.3</t>
  </si>
  <si>
    <t>4.4</t>
  </si>
  <si>
    <t>Подпрограмма "Озеленение города"</t>
  </si>
  <si>
    <t>Подпрограмма "Подготовка территории Арсеньевского городского округа к праздничным мероприятиям"</t>
  </si>
  <si>
    <t>Подпрограмма "Содержание территории кладбищ"</t>
  </si>
  <si>
    <t xml:space="preserve">Муниципальная программа "Развитие транспортного комплекса Арсеньевского городского округа" </t>
  </si>
  <si>
    <t>Подпрограмма "Повышение безопасности дорожного движения на территории Арсеньевского городского округа"</t>
  </si>
  <si>
    <t>9.2</t>
  </si>
  <si>
    <t>9.3</t>
  </si>
  <si>
    <t>10</t>
  </si>
  <si>
    <t xml:space="preserve">Муниципальная программа "Развитие физической культуры и спорта в Арсеньевском городском округе" </t>
  </si>
  <si>
    <t>11</t>
  </si>
  <si>
    <t xml:space="preserve">Муниципальная программа "Развитие внутреннего и въездного туризма на территории Арсеньевского городского округа" </t>
  </si>
  <si>
    <t>12</t>
  </si>
  <si>
    <t xml:space="preserve">Муниципальная программа "Энергоэффективность и развитие энергетики Арсеньевского городского округа" </t>
  </si>
  <si>
    <t xml:space="preserve">Подпрограмма "Энергосбережение и повышение энергетичесой эффективности в Арсеньевском городском округе" </t>
  </si>
  <si>
    <t>12.1</t>
  </si>
  <si>
    <t>12.2</t>
  </si>
  <si>
    <t>12.3</t>
  </si>
  <si>
    <t>13</t>
  </si>
  <si>
    <t>13.1</t>
  </si>
  <si>
    <t xml:space="preserve">Муниципальная программа "Развитие образования Арсеньевского городского округа" </t>
  </si>
  <si>
    <t>Подпрограмма "Развитие системы дошкольного образования Арсеньевского городского округа"</t>
  </si>
  <si>
    <t>13.2</t>
  </si>
  <si>
    <t>Подпрограмма "Развитие системы общего образования Арсеньевского городского округа"</t>
  </si>
  <si>
    <t>13.3</t>
  </si>
  <si>
    <t>14</t>
  </si>
  <si>
    <t xml:space="preserve">Муниципальная программа "Обеспечение доступным жильем и качественными услугами ЖКХ населения Арсеньевского городского округа" </t>
  </si>
  <si>
    <t xml:space="preserve">Подпрограмма  "Содержание и ремонт муниципального жилищного фонда" </t>
  </si>
  <si>
    <t>15</t>
  </si>
  <si>
    <t>16</t>
  </si>
  <si>
    <t>17</t>
  </si>
  <si>
    <t xml:space="preserve">Муниципальная программа «Укрепление общественного здоровья населения Арсеньевского городского округа» </t>
  </si>
  <si>
    <t xml:space="preserve">Муниципальная программа «Формирование законопослушного поведения участников дорожного движения на территории Арсеньевского городского округа» </t>
  </si>
  <si>
    <t>1.4</t>
  </si>
  <si>
    <t xml:space="preserve">Муниципальная программа "Доступная среда" </t>
  </si>
  <si>
    <t>4.5</t>
  </si>
  <si>
    <t xml:space="preserve">Подпрограмма "Обеспечение жильем молодых семей Арсеньевского городского округа" </t>
  </si>
  <si>
    <t xml:space="preserve"> Подпрограмма "Чистая вода" </t>
  </si>
  <si>
    <t xml:space="preserve"> Подпрограмма "Обеспечение земельных участков инженерной инфраструктурой и проездами к земельным участкам на территории Арсеньевского городского округа" </t>
  </si>
  <si>
    <t>Подпрограмма "Обеспечение детей-сирот идетей, оставшихся без попечения родителей, лиц из числа детей-сирот идетей, оставшихся без попечения родителей, жилыми помещениями"</t>
  </si>
  <si>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</si>
  <si>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</si>
  <si>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</si>
  <si>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</si>
  <si>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</si>
  <si>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</si>
  <si>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</si>
  <si>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</si>
  <si>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</si>
  <si>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7.4</t>
  </si>
  <si>
    <t>Муниципальная программа "Развитие водохозяйственного комплекса в Арсеньевском городском округе"</t>
  </si>
  <si>
    <t>9.4</t>
  </si>
  <si>
    <t xml:space="preserve"> "Переселение граждан из аварийного жилищного фонда  в Арсеньевском городском округе" </t>
  </si>
  <si>
    <t>18</t>
  </si>
  <si>
    <t>18.1</t>
  </si>
  <si>
    <t>18.2</t>
  </si>
  <si>
    <t>19</t>
  </si>
  <si>
    <t>20</t>
  </si>
  <si>
    <t>Подпрограмма "Содержание и развитие системы ливневой канализации Арсеньевского городского округа"</t>
  </si>
  <si>
    <t xml:space="preserve">Подпрограмма "Обслуживание уличного освещения Арсеньевского городского округа" </t>
  </si>
  <si>
    <t>Постановление администрации АГО от 14.11.2019 № 831-па, изменения от 29.03.2021 № 151-па, от 08.06.2022 № 330-па, от 26.09.2022 № 558-па, от 25.11.2022 № 660-па, от 24.05.2023 № 289-па</t>
  </si>
  <si>
    <t xml:space="preserve"> Постановление администрации АГО от 14.11.2019 № 825-па, от 21.01.2021 № 24-па, изменения  от 26.02.2021 № 268-па, 11.02.2022 № 01-па, от 21.09.2022 № 550-па, от 15.03.2023 № 113-па</t>
  </si>
  <si>
    <t xml:space="preserve"> Постановление администрации АГО от 14.11.2019 № 824-па, изменения от 25.03.2020 года № 171-МПА, от 16.04.2020 года № 176-МПА, от 29.04.2020 года  № 177-МПА, от 22.06.2020 № 190- МПА, от 30.09.2020 № 595-па, от 29.12.2020 № 781-па, от 17.03.2021 №132-па,от 17.12.2021 № 606-па, от 18.03.2022 № 146-па, от 26.09.2022 № 557-па, от 28.12.2022 № 750-па, от 01.03.2023 № 85-па, от 24.10.2023 № 650-па, от 29.03.2024 № 201-па</t>
  </si>
  <si>
    <t>Постановление администрации АГО от 14.11.2019 № 830-па, изменения от 16.06.2020 № 343-па, от 05.07.2021 № 350-па, от 20.04.2022 № 222-па, от 20.12.2022 № 727-па; от 20.04.2023 № 222-па, от 03.07.2023 № 386-па, от 27.02.2024 № 122-па</t>
  </si>
  <si>
    <t>Постановление администрации АГО от 30.10.2017 № 677-па, изменения от 02.04.2018 "№ 196-па, от  18.10.2018 № 676-па, от 07.02.2019 № 76-па, от 22.03.2019 № 191-па, от 13.06.2019 № 403-па, от 24.07.2019 № 528-па, от 30.12.2019 № 977-па, от 29.06.2020 № 374-па, от 15.02.2021 № 68-па, от 02.08.2021 № 403-па, от 29.10.2021 № 535-па, , от 19.05.2022 № 286-па, от 29.06.2022 № 365-па, 22.09.2022 № 554; от 06.03.2023 № 99-па, от 16.01.2024 № 26-па, от 16.07.2024 № 445-па</t>
  </si>
  <si>
    <t>Постановление администрации АГО от 14.11.2019 № 832-па, изменения от 13.07.2020  № 401-па, от 10.01.2023 № 03-па, от 02.08.2024 № 484-па, от 02.08.2024 № 484-па</t>
  </si>
  <si>
    <t>Постановление администрации АГО от 05.11.2020 № 656-па, от 07.12.2022 № 682-па, от 02.08.2024 № 486-па</t>
  </si>
  <si>
    <t>Постановление администрации АГО от 14.11.2019 № 829-па, от 04.04.2020 № 189-па, от 17.07.2020  № 417-па, от 09.11.2020 № 653-па, от 18.12.2020 № 755-па, от 18.03.2021 № 136-па, от 20.04.2022 № 226-па, от 16.11.2022 № 642-па, от 10.05.2023 № 251-па, от 06.08.2024 № 489-па</t>
  </si>
  <si>
    <t>Постановление администрации АГО от 01.11.2019 №781-па, от 03.11.2023 № 677-па, от 02.08.2024 № 482-па</t>
  </si>
  <si>
    <t>Постановление администрации АГО от 14.10.2022 № 590-па, от 30.09.2024 № 606-па</t>
  </si>
  <si>
    <t>Постановление администрации АГО от 29.10.2019 № 777-па, от 28.12.2020 № 770-па, от 09.03.2022 № 128-па,от 19.09.2022 № 544-па, от 14.10.2024 № 659-па</t>
  </si>
  <si>
    <t>11.1</t>
  </si>
  <si>
    <t>11.2</t>
  </si>
  <si>
    <t>Муниципальная программа "Информационное общество"</t>
  </si>
  <si>
    <t xml:space="preserve">"Развитие телекоммуникационной инфраструктуры Арсеньевского городского округа" </t>
  </si>
  <si>
    <t>Повышение информационной открытости Арсеньевского городского округа</t>
  </si>
  <si>
    <t>11.3</t>
  </si>
  <si>
    <t>Организация предоставления муниципальных услуг</t>
  </si>
  <si>
    <t>Постановление администрации  АГО от 13.11.2019 № 818-па, изменения от 09.06.2020 № 333-па, от 21.09.2021 № 469-па, от 24.01.2022 № 26-па; от 18.05.2022 № 277-па, от 21.09.2022 № 469-па, от 18.10.2022 № 596-па, от 04.09.2023 № 516-па, от 01.12.2023 № 744-па, от 26.03.2024 № 181-па, от 25.10.2024 № 701-па</t>
  </si>
  <si>
    <t>Постановление администрации АГО от 25.10.2019 № 766-па, от 13.07.2020 № 404-па, от 10.12.2020 № 732-па, от 23.03.2022 № 151-па, от 09.09.2022 № 525-па, от 10.05.2023 № 252-па, от 07.09.2023 № 536-па, от 28.03.2024 № 200-па, от 25.10.2024 № 702-па</t>
  </si>
  <si>
    <t>Постановление администрации АГО от 14.11.2019 № 827-па, от 13.01.2021 № 02-па, от 05.10.2022 № 575-па, от 25.07.2023 № 450-па, от 19.02.2024 № 101-па, от 28.11.2024 № 790-па</t>
  </si>
  <si>
    <t>Постановление администрации АГО от 29.10.2019 № 776-па, от 12.12.2019 № 916-па, от 28.02.2020 № 115-па, от 22.05.2020 № 288-па, от 07.12.2020 № 725-па, от 30.03.2021 № 152-па, от 06.10.2021 № 496-па, от 09.12.2021 № 617-па, от 22.02.2022 № 101-па, от 18.03.2022 № 145-па, от 14.07.2022 № 415-па, от 07.10.2022 № 582-па, от 16.05.2023 № 266-па, от 29.09.2023 № 600-па, от 12.02.2024 № 75-па; от 28.03.2024 № 191-па, от 22.11.2024 № 777-па</t>
  </si>
  <si>
    <t>Постановление администрации АГО от 14.11.2019 № 821-па, изменения от 21.05.2020 № 286-па, от 23.06.2020 № 366-ра, от 29.12.2020 № 778-па, от 27.07.2021 № 391-па, от 24.02.2022 № 106-па, от 16.09.2022 № 539-па, от 14.12.2022 № 710-па, от 30.08.2023 № 513-па, от 28.03.2024 № 197-па, от 05.02.2025 № 71-па</t>
  </si>
  <si>
    <t>Постановление администрации  АГО от 14.11.2019 № 822-па, изменения от 21.05.2020 № 287-па, от 29.12.2020 № 779-па, от 24.02.2022 № 105-па, от 16.09.2022 № 540-па, от 14.12.2022 № 711-па, от 30.08.2023 № 514-па, от 28.03.2024 № 198-па, от 05.02.2025 № 72-па</t>
  </si>
  <si>
    <t>12.4</t>
  </si>
  <si>
    <t>"Создание условий для предоставления транспортных услуг населению и организация транспортного обслуживания населения"</t>
  </si>
  <si>
    <t xml:space="preserve">подпрограмма  "Профилактика злоупотребления наркотическими средствами, психотропными веществами и их прекурсорами" </t>
  </si>
  <si>
    <t>Муниципальная программа "Материально-техническое обеспечение органов местного самоуправления Арсеньевского городского округа"</t>
  </si>
  <si>
    <t>муниципальных программ Арсеньевского городского округа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</si>
</sst>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2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24"/>
      <name val="Times New Roman"/>
      <family val="1"/>
      <charset val="204"/>
    </font>
    <font>
      <b/>
      <sz val="24"/>
      <name val="Arial Cyr"/>
      <charset val="204"/>
    </font>
    <font>
      <b/>
      <sz val="20"/>
      <color rgb="FFFF000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49" fontId="2" fillId="0" borderId="0" xfId="0" applyNumberFormat="1" applyFont="1" applyAlignment="1">
      <alignment horizontal="center"/>
    </xf>
    <xf numFmtId="0" fontId="4" fillId="2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/>
    <xf numFmtId="49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Fill="1" applyBorder="1"/>
    <xf numFmtId="0" fontId="2" fillId="0" borderId="0" xfId="0" applyFont="1" applyFill="1" applyBorder="1"/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top" wrapText="1"/>
    </xf>
    <xf numFmtId="49" fontId="5" fillId="0" borderId="3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horizontal="center"/>
    </xf>
    <xf numFmtId="49" fontId="10" fillId="0" borderId="0" xfId="0" applyNumberFormat="1" applyFont="1" applyAlignment="1"/>
    <xf numFmtId="0" fontId="8" fillId="0" borderId="4" xfId="0" applyFont="1" applyFill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7" fillId="3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left" vertical="top" wrapText="1"/>
    </xf>
    <xf numFmtId="1" fontId="7" fillId="5" borderId="1" xfId="0" applyNumberFormat="1" applyFont="1" applyFill="1" applyBorder="1" applyAlignment="1">
      <alignment horizontal="left" vertical="center"/>
    </xf>
    <xf numFmtId="1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 wrapText="1"/>
    </xf>
    <xf numFmtId="1" fontId="7" fillId="5" borderId="3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 wrapText="1"/>
    </xf>
    <xf numFmtId="1" fontId="7" fillId="6" borderId="1" xfId="0" applyNumberFormat="1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left" vertical="center" wrapText="1"/>
    </xf>
    <xf numFmtId="1" fontId="8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8" fillId="6" borderId="5" xfId="0" applyFont="1" applyFill="1" applyBorder="1" applyAlignment="1">
      <alignment vertical="center" wrapText="1"/>
    </xf>
    <xf numFmtId="49" fontId="8" fillId="6" borderId="5" xfId="0" applyNumberFormat="1" applyFont="1" applyFill="1" applyBorder="1" applyAlignment="1">
      <alignment vertical="center" wrapText="1"/>
    </xf>
    <xf numFmtId="49" fontId="8" fillId="6" borderId="8" xfId="0" applyNumberFormat="1" applyFont="1" applyFill="1" applyBorder="1" applyAlignment="1">
      <alignment vertical="center" wrapText="1"/>
    </xf>
    <xf numFmtId="49" fontId="8" fillId="6" borderId="5" xfId="0" applyNumberFormat="1" applyFont="1" applyFill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center"/>
    </xf>
    <xf numFmtId="0" fontId="7" fillId="6" borderId="6" xfId="0" applyFont="1" applyFill="1" applyBorder="1" applyAlignment="1">
      <alignment wrapText="1"/>
    </xf>
    <xf numFmtId="0" fontId="7" fillId="6" borderId="2" xfId="0" applyFont="1" applyFill="1" applyBorder="1" applyAlignment="1">
      <alignment horizontal="left"/>
    </xf>
    <xf numFmtId="0" fontId="8" fillId="6" borderId="7" xfId="0" applyFont="1" applyFill="1" applyBorder="1" applyAlignment="1">
      <alignment wrapText="1"/>
    </xf>
    <xf numFmtId="0" fontId="8" fillId="6" borderId="4" xfId="0" applyFont="1" applyFill="1" applyBorder="1" applyAlignment="1">
      <alignment horizontal="left"/>
    </xf>
    <xf numFmtId="0" fontId="8" fillId="6" borderId="9" xfId="0" applyFont="1" applyFill="1" applyBorder="1" applyAlignment="1">
      <alignment wrapText="1"/>
    </xf>
    <xf numFmtId="0" fontId="8" fillId="6" borderId="3" xfId="0" applyFont="1" applyFill="1" applyBorder="1" applyAlignment="1">
      <alignment horizontal="left"/>
    </xf>
    <xf numFmtId="3" fontId="7" fillId="0" borderId="3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top"/>
    </xf>
    <xf numFmtId="49" fontId="5" fillId="0" borderId="11" xfId="0" applyNumberFormat="1" applyFont="1" applyFill="1" applyBorder="1" applyAlignment="1">
      <alignment horizontal="center" vertical="top"/>
    </xf>
    <xf numFmtId="49" fontId="5" fillId="0" borderId="12" xfId="0" applyNumberFormat="1" applyFont="1" applyFill="1" applyBorder="1" applyAlignment="1">
      <alignment horizontal="center" vertical="top"/>
    </xf>
    <xf numFmtId="49" fontId="6" fillId="0" borderId="4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vertical="top"/>
    </xf>
    <xf numFmtId="49" fontId="5" fillId="0" borderId="3" xfId="0" applyNumberFormat="1" applyFont="1" applyFill="1" applyBorder="1" applyAlignment="1">
      <alignment vertical="top"/>
    </xf>
    <xf numFmtId="49" fontId="6" fillId="0" borderId="11" xfId="0" applyNumberFormat="1" applyFont="1" applyFill="1" applyBorder="1" applyAlignment="1">
      <alignment horizontal="center" vertical="top"/>
    </xf>
    <xf numFmtId="49" fontId="6" fillId="0" borderId="4" xfId="0" applyNumberFormat="1" applyFont="1" applyFill="1" applyBorder="1" applyAlignment="1">
      <alignment horizontal="center" vertical="top"/>
    </xf>
    <xf numFmtId="49" fontId="8" fillId="0" borderId="0" xfId="0" applyNumberFormat="1" applyFont="1" applyBorder="1" applyAlignment="1">
      <alignment horizontal="center"/>
    </xf>
    <xf numFmtId="0" fontId="7" fillId="7" borderId="1" xfId="0" applyFont="1" applyFill="1" applyBorder="1" applyAlignment="1">
      <alignment vertical="center" wrapText="1"/>
    </xf>
    <xf numFmtId="1" fontId="7" fillId="7" borderId="1" xfId="0" applyNumberFormat="1" applyFont="1" applyFill="1" applyBorder="1" applyAlignment="1">
      <alignment horizontal="center" vertical="center"/>
    </xf>
    <xf numFmtId="1" fontId="7" fillId="7" borderId="3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left" vertical="top" wrapText="1"/>
    </xf>
    <xf numFmtId="1" fontId="7" fillId="7" borderId="1" xfId="0" applyNumberFormat="1" applyFont="1" applyFill="1" applyBorder="1" applyAlignment="1">
      <alignment horizontal="left" vertical="center"/>
    </xf>
    <xf numFmtId="0" fontId="7" fillId="8" borderId="1" xfId="0" applyFont="1" applyFill="1" applyBorder="1" applyAlignment="1">
      <alignment vertical="center" wrapText="1"/>
    </xf>
    <xf numFmtId="1" fontId="7" fillId="8" borderId="1" xfId="0" applyNumberFormat="1" applyFont="1" applyFill="1" applyBorder="1" applyAlignment="1">
      <alignment horizontal="center" vertical="center"/>
    </xf>
    <xf numFmtId="1" fontId="7" fillId="8" borderId="3" xfId="0" applyNumberFormat="1" applyFont="1" applyFill="1" applyBorder="1" applyAlignment="1">
      <alignment horizontal="center" vertical="center"/>
    </xf>
    <xf numFmtId="1" fontId="7" fillId="8" borderId="1" xfId="0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horizontal="center"/>
    </xf>
    <xf numFmtId="0" fontId="11" fillId="0" borderId="1" xfId="0" applyFont="1" applyBorder="1" applyAlignment="1"/>
    <xf numFmtId="1" fontId="7" fillId="9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vertical="top"/>
    </xf>
    <xf numFmtId="49" fontId="6" fillId="0" borderId="4" xfId="0" applyNumberFormat="1" applyFont="1" applyFill="1" applyBorder="1" applyAlignment="1">
      <alignment vertical="top"/>
    </xf>
    <xf numFmtId="49" fontId="6" fillId="0" borderId="3" xfId="0" applyNumberFormat="1" applyFont="1" applyFill="1" applyBorder="1" applyAlignment="1">
      <alignment vertical="top"/>
    </xf>
    <xf numFmtId="165" fontId="7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top" wrapText="1"/>
    </xf>
    <xf numFmtId="49" fontId="6" fillId="0" borderId="4" xfId="0" applyNumberFormat="1" applyFont="1" applyFill="1" applyBorder="1" applyAlignment="1">
      <alignment horizontal="center" vertical="top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49" fontId="6" fillId="0" borderId="11" xfId="0" applyNumberFormat="1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 vertical="top"/>
    </xf>
    <xf numFmtId="49" fontId="6" fillId="0" borderId="4" xfId="0" applyNumberFormat="1" applyFont="1" applyFill="1" applyBorder="1" applyAlignment="1">
      <alignment horizontal="center" vertical="top"/>
    </xf>
    <xf numFmtId="49" fontId="6" fillId="0" borderId="3" xfId="0" applyNumberFormat="1" applyFont="1" applyFill="1" applyBorder="1" applyAlignment="1">
      <alignment horizontal="center" vertical="top"/>
    </xf>
    <xf numFmtId="49" fontId="10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363"/>
  <sheetViews>
    <sheetView tabSelected="1" view="pageBreakPreview" zoomScale="75" zoomScaleNormal="75" zoomScaleSheetLayoutView="75" workbookViewId="0">
      <pane xSplit="4" ySplit="6" topLeftCell="E52" activePane="bottomRight" state="frozen"/>
      <selection pane="topRight" activeCell="E1" sqref="E1"/>
      <selection pane="bottomLeft" activeCell="A7" sqref="A7"/>
      <selection pane="bottomRight" activeCell="P61" sqref="P61"/>
    </sheetView>
  </sheetViews>
  <sheetFormatPr defaultRowHeight="15.75" x14ac:dyDescent="0.25"/>
  <cols>
    <col min="1" max="1" width="11.28515625" style="1" customWidth="1"/>
    <col min="2" max="2" width="33.42578125" style="4" customWidth="1"/>
    <col min="3" max="3" width="35" style="3" customWidth="1"/>
    <col min="4" max="4" width="34.7109375" style="5" customWidth="1"/>
    <col min="5" max="5" width="22.5703125" style="31" customWidth="1"/>
    <col min="6" max="6" width="18.85546875" style="31" customWidth="1"/>
    <col min="7" max="7" width="17.42578125" style="29" customWidth="1"/>
    <col min="8" max="8" width="14.28515625" style="29" customWidth="1"/>
    <col min="9" max="9" width="17.42578125" style="29" customWidth="1"/>
    <col min="10" max="10" width="18.7109375" style="29" customWidth="1"/>
    <col min="11" max="11" width="18.7109375" customWidth="1"/>
    <col min="12" max="12" width="9.140625" customWidth="1"/>
    <col min="13" max="13" width="18.42578125" customWidth="1"/>
    <col min="14" max="14" width="8.42578125" customWidth="1"/>
    <col min="15" max="15" width="15.7109375" customWidth="1"/>
    <col min="16" max="16" width="16.140625" bestFit="1" customWidth="1"/>
    <col min="17" max="17" width="13.85546875" customWidth="1"/>
    <col min="18" max="18" width="17.42578125" customWidth="1"/>
    <col min="19" max="19" width="13.140625" customWidth="1"/>
    <col min="20" max="20" width="17.42578125" customWidth="1"/>
    <col min="21" max="21" width="13.5703125" customWidth="1"/>
    <col min="22" max="22" width="17.42578125" customWidth="1"/>
  </cols>
  <sheetData>
    <row r="1" spans="1:245" ht="30" x14ac:dyDescent="0.4">
      <c r="A1" s="133" t="s">
        <v>3</v>
      </c>
      <c r="B1" s="133"/>
      <c r="C1" s="133"/>
      <c r="D1" s="133"/>
      <c r="E1" s="133"/>
      <c r="F1" s="133"/>
      <c r="G1"/>
      <c r="H1"/>
      <c r="I1"/>
      <c r="J1"/>
    </row>
    <row r="2" spans="1:245" ht="30" x14ac:dyDescent="0.4">
      <c r="A2" s="133" t="s">
        <v>157</v>
      </c>
      <c r="B2" s="133"/>
      <c r="C2" s="133"/>
      <c r="D2" s="133"/>
      <c r="E2" s="133"/>
      <c r="F2" s="133"/>
      <c r="G2" s="133"/>
      <c r="H2" s="25"/>
      <c r="I2" s="25"/>
      <c r="J2"/>
    </row>
    <row r="3" spans="1:245" ht="23.25" x14ac:dyDescent="0.3">
      <c r="A3" s="13"/>
      <c r="B3" s="14"/>
      <c r="C3" s="15"/>
      <c r="D3" s="16"/>
      <c r="E3" s="30"/>
      <c r="F3" s="30"/>
      <c r="G3" s="32"/>
      <c r="H3" s="32"/>
      <c r="I3" s="32"/>
      <c r="J3" s="32"/>
    </row>
    <row r="4" spans="1:245" ht="24" customHeight="1" x14ac:dyDescent="0.2">
      <c r="A4" s="136" t="s">
        <v>34</v>
      </c>
      <c r="B4" s="139" t="s">
        <v>5</v>
      </c>
      <c r="C4" s="134" t="s">
        <v>6</v>
      </c>
      <c r="D4" s="143" t="s">
        <v>0</v>
      </c>
      <c r="E4" s="144"/>
      <c r="F4" s="144"/>
      <c r="G4" s="144"/>
      <c r="H4" s="144"/>
      <c r="I4" s="144"/>
      <c r="J4" s="144"/>
    </row>
    <row r="5" spans="1:245" ht="42.75" customHeight="1" x14ac:dyDescent="0.2">
      <c r="A5" s="137"/>
      <c r="B5" s="139"/>
      <c r="C5" s="146"/>
      <c r="D5" s="134" t="s">
        <v>8</v>
      </c>
      <c r="E5" s="145" t="s">
        <v>16</v>
      </c>
      <c r="F5" s="147" t="s">
        <v>25</v>
      </c>
      <c r="G5" s="141">
        <v>2023</v>
      </c>
      <c r="H5" s="142"/>
      <c r="I5" s="141">
        <v>2024</v>
      </c>
      <c r="J5" s="142"/>
      <c r="K5" s="141">
        <v>2025</v>
      </c>
      <c r="L5" s="142"/>
      <c r="M5" s="141">
        <v>2026</v>
      </c>
      <c r="N5" s="142"/>
      <c r="O5" s="141">
        <v>2027</v>
      </c>
      <c r="P5" s="142"/>
      <c r="Q5" s="141">
        <v>2028</v>
      </c>
      <c r="R5" s="142"/>
      <c r="S5" s="141">
        <v>2029</v>
      </c>
      <c r="T5" s="142"/>
      <c r="U5" s="141">
        <v>2030</v>
      </c>
      <c r="V5" s="142"/>
    </row>
    <row r="6" spans="1:245" s="6" customFormat="1" ht="51.75" customHeight="1" x14ac:dyDescent="0.2">
      <c r="A6" s="138"/>
      <c r="B6" s="140"/>
      <c r="C6" s="135"/>
      <c r="D6" s="135"/>
      <c r="E6" s="145"/>
      <c r="F6" s="147"/>
      <c r="G6" s="33" t="s">
        <v>1</v>
      </c>
      <c r="H6" s="34" t="s">
        <v>2</v>
      </c>
      <c r="I6" s="33" t="s">
        <v>1</v>
      </c>
      <c r="J6" s="34" t="s">
        <v>2</v>
      </c>
      <c r="K6" s="33" t="s">
        <v>1</v>
      </c>
      <c r="L6" s="34" t="s">
        <v>2</v>
      </c>
      <c r="M6" s="33" t="s">
        <v>1</v>
      </c>
      <c r="N6" s="34" t="s">
        <v>2</v>
      </c>
      <c r="O6" s="33" t="s">
        <v>1</v>
      </c>
      <c r="P6" s="73" t="s">
        <v>2</v>
      </c>
      <c r="Q6" s="33" t="s">
        <v>1</v>
      </c>
      <c r="R6" s="103" t="s">
        <v>2</v>
      </c>
      <c r="S6" s="33" t="s">
        <v>1</v>
      </c>
      <c r="T6" s="103" t="s">
        <v>2</v>
      </c>
      <c r="U6" s="33" t="s">
        <v>1</v>
      </c>
      <c r="V6" s="103" t="s">
        <v>2</v>
      </c>
      <c r="IK6" s="6" t="s">
        <v>14</v>
      </c>
    </row>
    <row r="7" spans="1:245" ht="30.75" customHeight="1" x14ac:dyDescent="0.3">
      <c r="A7" s="80" t="s">
        <v>35</v>
      </c>
      <c r="B7" s="122" t="s">
        <v>39</v>
      </c>
      <c r="C7" s="122" t="s">
        <v>150</v>
      </c>
      <c r="D7" s="51" t="s">
        <v>7</v>
      </c>
      <c r="E7" s="50">
        <f>E9+E10+E11+E12</f>
        <v>261157.818</v>
      </c>
      <c r="F7" s="50">
        <f>F9+F10+F11+F12</f>
        <v>111585.21792999998</v>
      </c>
      <c r="G7" s="50">
        <f t="shared" ref="G7:V7" si="0">G9+G10+G11+G12</f>
        <v>54146.180999999997</v>
      </c>
      <c r="H7" s="50">
        <f t="shared" si="0"/>
        <v>53711.838159999999</v>
      </c>
      <c r="I7" s="50">
        <f t="shared" si="0"/>
        <v>82584.872999999992</v>
      </c>
      <c r="J7" s="50">
        <f t="shared" si="0"/>
        <v>57873.37977</v>
      </c>
      <c r="K7" s="50">
        <f t="shared" si="0"/>
        <v>46082.331000000006</v>
      </c>
      <c r="L7" s="50">
        <f t="shared" si="0"/>
        <v>0</v>
      </c>
      <c r="M7" s="50">
        <f t="shared" si="0"/>
        <v>47130.195000000007</v>
      </c>
      <c r="N7" s="50">
        <f t="shared" si="0"/>
        <v>0</v>
      </c>
      <c r="O7" s="50">
        <f t="shared" si="0"/>
        <v>31214.237999999998</v>
      </c>
      <c r="P7" s="50">
        <f t="shared" si="0"/>
        <v>0</v>
      </c>
      <c r="Q7" s="50">
        <f t="shared" si="0"/>
        <v>0</v>
      </c>
      <c r="R7" s="50">
        <f t="shared" si="0"/>
        <v>0</v>
      </c>
      <c r="S7" s="50">
        <f t="shared" si="0"/>
        <v>0</v>
      </c>
      <c r="T7" s="50">
        <f t="shared" si="0"/>
        <v>0</v>
      </c>
      <c r="U7" s="50">
        <f t="shared" si="0"/>
        <v>0</v>
      </c>
      <c r="V7" s="50">
        <f t="shared" si="0"/>
        <v>0</v>
      </c>
    </row>
    <row r="8" spans="1:245" ht="24" customHeight="1" x14ac:dyDescent="0.3">
      <c r="A8" s="24"/>
      <c r="B8" s="123"/>
      <c r="C8" s="123"/>
      <c r="D8" s="17" t="s">
        <v>4</v>
      </c>
      <c r="E8" s="35"/>
      <c r="F8" s="35"/>
      <c r="G8" s="41"/>
      <c r="H8" s="41"/>
      <c r="I8" s="41"/>
      <c r="J8" s="41"/>
      <c r="K8" s="41"/>
      <c r="L8" s="41"/>
      <c r="M8" s="41"/>
      <c r="N8" s="41"/>
      <c r="O8" s="41"/>
      <c r="P8" s="41"/>
      <c r="Q8" s="104"/>
      <c r="R8" s="104"/>
      <c r="S8" s="104"/>
      <c r="T8" s="104"/>
      <c r="U8" s="104"/>
      <c r="V8" s="104"/>
    </row>
    <row r="9" spans="1:245" ht="46.5" customHeight="1" x14ac:dyDescent="0.3">
      <c r="A9" s="24"/>
      <c r="B9" s="123"/>
      <c r="C9" s="123"/>
      <c r="D9" s="18" t="s">
        <v>9</v>
      </c>
      <c r="E9" s="35">
        <f>G9+I9+K9+M9+O9+Q9+S9+U9</f>
        <v>0</v>
      </c>
      <c r="F9" s="35">
        <f>H9+J9+L9+N9+P9+R9+T9+V9</f>
        <v>0</v>
      </c>
      <c r="G9" s="41">
        <f>G15+G27+G21</f>
        <v>0</v>
      </c>
      <c r="H9" s="41">
        <f>H15+H27+H21</f>
        <v>0</v>
      </c>
      <c r="I9" s="41">
        <f>I15+I27+I21</f>
        <v>0</v>
      </c>
      <c r="J9" s="41">
        <f t="shared" ref="J9:P9" si="1">J15+J27+J21</f>
        <v>0</v>
      </c>
      <c r="K9" s="41">
        <f t="shared" si="1"/>
        <v>0</v>
      </c>
      <c r="L9" s="41">
        <f t="shared" si="1"/>
        <v>0</v>
      </c>
      <c r="M9" s="41">
        <f t="shared" si="1"/>
        <v>0</v>
      </c>
      <c r="N9" s="41">
        <f t="shared" si="1"/>
        <v>0</v>
      </c>
      <c r="O9" s="41">
        <f t="shared" si="1"/>
        <v>0</v>
      </c>
      <c r="P9" s="41">
        <f t="shared" si="1"/>
        <v>0</v>
      </c>
      <c r="Q9" s="104"/>
      <c r="R9" s="104"/>
      <c r="S9" s="104"/>
      <c r="T9" s="104"/>
      <c r="U9" s="104"/>
      <c r="V9" s="104"/>
    </row>
    <row r="10" spans="1:245" ht="28.5" customHeight="1" x14ac:dyDescent="0.3">
      <c r="A10" s="24"/>
      <c r="B10" s="123"/>
      <c r="C10" s="123"/>
      <c r="D10" s="19" t="s">
        <v>10</v>
      </c>
      <c r="E10" s="35">
        <f t="shared" ref="E10:F12" si="2">G10+I10+K10+M10+O10+Q10+S10+U10</f>
        <v>6594.3720000000003</v>
      </c>
      <c r="F10" s="35">
        <f t="shared" ref="F10:F11" si="3">H10+J10+L10+N10+P10+R10+T10+V10</f>
        <v>3079.5322200000001</v>
      </c>
      <c r="G10" s="41">
        <f>G16+G28+G22</f>
        <v>719.85699999999997</v>
      </c>
      <c r="H10" s="41">
        <f t="shared" ref="H10:H12" si="4">H16+H28+H22</f>
        <v>719.85736999999995</v>
      </c>
      <c r="I10" s="41">
        <f>I16+I28+I22</f>
        <v>5874.5150000000003</v>
      </c>
      <c r="J10" s="115">
        <f t="shared" ref="J10:P10" si="5">J16+J28+J22</f>
        <v>2359.6748499999999</v>
      </c>
      <c r="K10" s="41">
        <f t="shared" si="5"/>
        <v>0</v>
      </c>
      <c r="L10" s="41">
        <f t="shared" si="5"/>
        <v>0</v>
      </c>
      <c r="M10" s="41">
        <f t="shared" si="5"/>
        <v>0</v>
      </c>
      <c r="N10" s="41">
        <f t="shared" si="5"/>
        <v>0</v>
      </c>
      <c r="O10" s="41">
        <f t="shared" si="5"/>
        <v>0</v>
      </c>
      <c r="P10" s="41">
        <f t="shared" si="5"/>
        <v>0</v>
      </c>
      <c r="Q10" s="104"/>
      <c r="R10" s="104"/>
      <c r="S10" s="104"/>
      <c r="T10" s="104"/>
      <c r="U10" s="104"/>
      <c r="V10" s="104"/>
    </row>
    <row r="11" spans="1:245" ht="24" customHeight="1" x14ac:dyDescent="0.3">
      <c r="A11" s="24"/>
      <c r="B11" s="123"/>
      <c r="C11" s="123"/>
      <c r="D11" s="20" t="s">
        <v>11</v>
      </c>
      <c r="E11" s="35">
        <f t="shared" si="2"/>
        <v>254563.446</v>
      </c>
      <c r="F11" s="35">
        <f t="shared" si="3"/>
        <v>108505.68570999999</v>
      </c>
      <c r="G11" s="37">
        <f>G17+G29+G23+G31</f>
        <v>53426.324000000001</v>
      </c>
      <c r="H11" s="37">
        <f>H17+H29+H23+H31</f>
        <v>52991.980790000001</v>
      </c>
      <c r="I11" s="37">
        <f t="shared" ref="I11:O11" si="6">I17+I29+I23+I31</f>
        <v>76710.357999999993</v>
      </c>
      <c r="J11" s="37">
        <f t="shared" si="6"/>
        <v>55513.704919999996</v>
      </c>
      <c r="K11" s="37">
        <f t="shared" si="6"/>
        <v>46082.331000000006</v>
      </c>
      <c r="L11" s="37"/>
      <c r="M11" s="37">
        <f t="shared" si="6"/>
        <v>47130.195000000007</v>
      </c>
      <c r="N11" s="37"/>
      <c r="O11" s="37">
        <f t="shared" si="6"/>
        <v>31214.237999999998</v>
      </c>
      <c r="P11" s="37"/>
      <c r="Q11" s="104"/>
      <c r="R11" s="104"/>
      <c r="S11" s="104"/>
      <c r="T11" s="104"/>
      <c r="U11" s="104"/>
      <c r="V11" s="104"/>
    </row>
    <row r="12" spans="1:245" ht="110.25" customHeight="1" x14ac:dyDescent="0.3">
      <c r="A12" s="24"/>
      <c r="B12" s="123"/>
      <c r="C12" s="123"/>
      <c r="D12" s="21" t="s">
        <v>12</v>
      </c>
      <c r="E12" s="35">
        <f t="shared" si="2"/>
        <v>0</v>
      </c>
      <c r="F12" s="35">
        <f t="shared" si="2"/>
        <v>0</v>
      </c>
      <c r="G12" s="41">
        <f>G18+G30+G24</f>
        <v>0</v>
      </c>
      <c r="H12" s="41">
        <f t="shared" si="4"/>
        <v>0</v>
      </c>
      <c r="I12" s="41">
        <f>I18+I30+I24</f>
        <v>0</v>
      </c>
      <c r="J12" s="41">
        <v>0</v>
      </c>
      <c r="K12" s="41">
        <f t="shared" ref="K12:O12" si="7">K18+K30+K24</f>
        <v>0</v>
      </c>
      <c r="L12" s="41"/>
      <c r="M12" s="41">
        <f t="shared" si="7"/>
        <v>0</v>
      </c>
      <c r="N12" s="41"/>
      <c r="O12" s="41">
        <f t="shared" si="7"/>
        <v>0</v>
      </c>
      <c r="P12" s="41"/>
      <c r="Q12" s="104"/>
      <c r="R12" s="104"/>
      <c r="S12" s="104"/>
      <c r="T12" s="104"/>
      <c r="U12" s="104"/>
      <c r="V12" s="104"/>
    </row>
    <row r="13" spans="1:245" ht="36" customHeight="1" x14ac:dyDescent="0.3">
      <c r="A13" s="80" t="s">
        <v>58</v>
      </c>
      <c r="B13" s="122" t="s">
        <v>40</v>
      </c>
      <c r="C13" s="123"/>
      <c r="D13" s="91" t="s">
        <v>7</v>
      </c>
      <c r="E13" s="92">
        <f>E15+E16+E17+E18</f>
        <v>50</v>
      </c>
      <c r="F13" s="92">
        <f t="shared" ref="F13:V13" si="8">F15+F16+F17+F18</f>
        <v>20</v>
      </c>
      <c r="G13" s="92">
        <f t="shared" si="8"/>
        <v>10</v>
      </c>
      <c r="H13" s="92">
        <f t="shared" si="8"/>
        <v>10</v>
      </c>
      <c r="I13" s="92">
        <f t="shared" si="8"/>
        <v>10</v>
      </c>
      <c r="J13" s="92">
        <f t="shared" si="8"/>
        <v>10</v>
      </c>
      <c r="K13" s="92">
        <f t="shared" si="8"/>
        <v>10</v>
      </c>
      <c r="L13" s="92">
        <f t="shared" si="8"/>
        <v>0</v>
      </c>
      <c r="M13" s="92">
        <f t="shared" si="8"/>
        <v>10</v>
      </c>
      <c r="N13" s="92">
        <f t="shared" si="8"/>
        <v>0</v>
      </c>
      <c r="O13" s="92">
        <f t="shared" si="8"/>
        <v>10</v>
      </c>
      <c r="P13" s="92">
        <f t="shared" si="8"/>
        <v>0</v>
      </c>
      <c r="Q13" s="92">
        <f t="shared" si="8"/>
        <v>0</v>
      </c>
      <c r="R13" s="92">
        <f t="shared" si="8"/>
        <v>0</v>
      </c>
      <c r="S13" s="92">
        <f t="shared" si="8"/>
        <v>0</v>
      </c>
      <c r="T13" s="92">
        <f t="shared" si="8"/>
        <v>0</v>
      </c>
      <c r="U13" s="92">
        <f t="shared" si="8"/>
        <v>0</v>
      </c>
      <c r="V13" s="92">
        <f t="shared" si="8"/>
        <v>0</v>
      </c>
    </row>
    <row r="14" spans="1:245" ht="29.25" customHeight="1" x14ac:dyDescent="0.3">
      <c r="A14" s="24"/>
      <c r="B14" s="123"/>
      <c r="C14" s="123"/>
      <c r="D14" s="17" t="s">
        <v>4</v>
      </c>
      <c r="E14" s="35"/>
      <c r="F14" s="35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104"/>
      <c r="R14" s="104"/>
      <c r="S14" s="104"/>
      <c r="T14" s="104"/>
      <c r="U14" s="104"/>
      <c r="V14" s="104"/>
    </row>
    <row r="15" spans="1:245" ht="45.75" customHeight="1" x14ac:dyDescent="0.3">
      <c r="A15" s="24"/>
      <c r="B15" s="123"/>
      <c r="C15" s="123"/>
      <c r="D15" s="18" t="s">
        <v>9</v>
      </c>
      <c r="E15" s="35">
        <f t="shared" ref="E15:F18" si="9">G15+I15+K15+M15+O15+Q15+S15+U15</f>
        <v>0</v>
      </c>
      <c r="F15" s="35">
        <f t="shared" si="9"/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/>
      <c r="M15" s="41">
        <v>0</v>
      </c>
      <c r="N15" s="41"/>
      <c r="O15" s="41">
        <v>0</v>
      </c>
      <c r="P15" s="41"/>
      <c r="Q15" s="104"/>
      <c r="R15" s="104"/>
      <c r="S15" s="104"/>
      <c r="T15" s="104"/>
      <c r="U15" s="104"/>
      <c r="V15" s="104"/>
    </row>
    <row r="16" spans="1:245" ht="35.25" customHeight="1" x14ac:dyDescent="0.3">
      <c r="A16" s="24"/>
      <c r="B16" s="123"/>
      <c r="C16" s="123"/>
      <c r="D16" s="19" t="s">
        <v>10</v>
      </c>
      <c r="E16" s="35">
        <f t="shared" si="9"/>
        <v>0</v>
      </c>
      <c r="F16" s="35">
        <f t="shared" si="9"/>
        <v>0</v>
      </c>
      <c r="G16" s="37">
        <v>0</v>
      </c>
      <c r="H16" s="37">
        <v>0</v>
      </c>
      <c r="I16" s="37">
        <v>0</v>
      </c>
      <c r="J16" s="41">
        <v>0</v>
      </c>
      <c r="K16" s="41">
        <v>0</v>
      </c>
      <c r="L16" s="41"/>
      <c r="M16" s="41">
        <v>0</v>
      </c>
      <c r="N16" s="41"/>
      <c r="O16" s="41">
        <v>0</v>
      </c>
      <c r="P16" s="41"/>
      <c r="Q16" s="104"/>
      <c r="R16" s="104"/>
      <c r="S16" s="104"/>
      <c r="T16" s="104"/>
      <c r="U16" s="104"/>
      <c r="V16" s="104"/>
    </row>
    <row r="17" spans="1:22" ht="32.25" customHeight="1" x14ac:dyDescent="0.3">
      <c r="A17" s="24"/>
      <c r="B17" s="123"/>
      <c r="C17" s="123"/>
      <c r="D17" s="20" t="s">
        <v>11</v>
      </c>
      <c r="E17" s="35">
        <f t="shared" si="9"/>
        <v>50</v>
      </c>
      <c r="F17" s="35">
        <f t="shared" si="9"/>
        <v>20</v>
      </c>
      <c r="G17" s="37">
        <v>10</v>
      </c>
      <c r="H17" s="37">
        <v>10</v>
      </c>
      <c r="I17" s="37">
        <v>10</v>
      </c>
      <c r="J17" s="41">
        <v>10</v>
      </c>
      <c r="K17" s="41">
        <v>10</v>
      </c>
      <c r="L17" s="41"/>
      <c r="M17" s="41">
        <v>10</v>
      </c>
      <c r="N17" s="41"/>
      <c r="O17" s="41">
        <v>10</v>
      </c>
      <c r="P17" s="41"/>
      <c r="Q17" s="104"/>
      <c r="R17" s="104"/>
      <c r="S17" s="104"/>
      <c r="T17" s="104"/>
      <c r="U17" s="104"/>
      <c r="V17" s="104"/>
    </row>
    <row r="18" spans="1:22" ht="48" customHeight="1" x14ac:dyDescent="0.3">
      <c r="A18" s="24"/>
      <c r="B18" s="124"/>
      <c r="C18" s="123"/>
      <c r="D18" s="21" t="s">
        <v>12</v>
      </c>
      <c r="E18" s="35">
        <f t="shared" si="9"/>
        <v>0</v>
      </c>
      <c r="F18" s="35">
        <f t="shared" si="9"/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/>
      <c r="M18" s="41">
        <v>0</v>
      </c>
      <c r="N18" s="41"/>
      <c r="O18" s="41">
        <v>0</v>
      </c>
      <c r="P18" s="41"/>
      <c r="Q18" s="104"/>
      <c r="R18" s="104"/>
      <c r="S18" s="104"/>
      <c r="T18" s="104"/>
      <c r="U18" s="104"/>
      <c r="V18" s="104"/>
    </row>
    <row r="19" spans="1:22" ht="24" customHeight="1" x14ac:dyDescent="0.3">
      <c r="A19" s="80" t="s">
        <v>59</v>
      </c>
      <c r="B19" s="122" t="s">
        <v>41</v>
      </c>
      <c r="C19" s="123"/>
      <c r="D19" s="91" t="s">
        <v>7</v>
      </c>
      <c r="E19" s="92">
        <f>E21+E22+E23+E24</f>
        <v>157734.27100000001</v>
      </c>
      <c r="F19" s="92">
        <f t="shared" ref="F19:V19" si="10">F21+F22+F23+F24</f>
        <v>61877.638310000002</v>
      </c>
      <c r="G19" s="92">
        <f t="shared" si="10"/>
        <v>33349.087</v>
      </c>
      <c r="H19" s="92">
        <f t="shared" si="10"/>
        <v>32984.887219999997</v>
      </c>
      <c r="I19" s="92">
        <f t="shared" si="10"/>
        <v>50036.508999999998</v>
      </c>
      <c r="J19" s="92">
        <f t="shared" si="10"/>
        <v>28892.751089999998</v>
      </c>
      <c r="K19" s="92">
        <f t="shared" si="10"/>
        <v>29001.471000000001</v>
      </c>
      <c r="L19" s="92">
        <f t="shared" si="10"/>
        <v>0</v>
      </c>
      <c r="M19" s="92">
        <f t="shared" si="10"/>
        <v>29494.204000000002</v>
      </c>
      <c r="N19" s="92">
        <f t="shared" si="10"/>
        <v>0</v>
      </c>
      <c r="O19" s="92">
        <f t="shared" si="10"/>
        <v>15853</v>
      </c>
      <c r="P19" s="92">
        <f t="shared" si="10"/>
        <v>0</v>
      </c>
      <c r="Q19" s="92">
        <f t="shared" si="10"/>
        <v>0</v>
      </c>
      <c r="R19" s="92">
        <f t="shared" si="10"/>
        <v>0</v>
      </c>
      <c r="S19" s="92">
        <f t="shared" si="10"/>
        <v>0</v>
      </c>
      <c r="T19" s="92">
        <f t="shared" si="10"/>
        <v>0</v>
      </c>
      <c r="U19" s="92">
        <f t="shared" si="10"/>
        <v>0</v>
      </c>
      <c r="V19" s="92">
        <f t="shared" si="10"/>
        <v>0</v>
      </c>
    </row>
    <row r="20" spans="1:22" ht="28.5" customHeight="1" x14ac:dyDescent="0.3">
      <c r="A20" s="24"/>
      <c r="B20" s="123"/>
      <c r="C20" s="123"/>
      <c r="D20" s="17" t="s">
        <v>4</v>
      </c>
      <c r="E20" s="35"/>
      <c r="F20" s="35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104"/>
      <c r="R20" s="104"/>
      <c r="S20" s="104"/>
      <c r="T20" s="104"/>
      <c r="U20" s="104"/>
      <c r="V20" s="104"/>
    </row>
    <row r="21" spans="1:22" ht="45" customHeight="1" x14ac:dyDescent="0.3">
      <c r="A21" s="24"/>
      <c r="B21" s="123"/>
      <c r="C21" s="123"/>
      <c r="D21" s="18" t="s">
        <v>9</v>
      </c>
      <c r="E21" s="35">
        <f t="shared" ref="E21:F21" si="11">G21+I21+K21+M21+O21+Q21+S21+U21</f>
        <v>0</v>
      </c>
      <c r="F21" s="35">
        <f t="shared" si="11"/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/>
      <c r="M21" s="41">
        <v>0</v>
      </c>
      <c r="N21" s="41"/>
      <c r="O21" s="41">
        <v>0</v>
      </c>
      <c r="P21" s="41"/>
      <c r="Q21" s="104"/>
      <c r="R21" s="104"/>
      <c r="S21" s="104"/>
      <c r="T21" s="104"/>
      <c r="U21" s="104"/>
      <c r="V21" s="104"/>
    </row>
    <row r="22" spans="1:22" ht="34.5" customHeight="1" x14ac:dyDescent="0.3">
      <c r="A22" s="24"/>
      <c r="B22" s="123"/>
      <c r="C22" s="123"/>
      <c r="D22" s="19" t="s">
        <v>10</v>
      </c>
      <c r="E22" s="35">
        <f t="shared" ref="E22:E24" si="12">G22+I22+K22+M22+O22+Q22+S22+U22</f>
        <v>6594.3720000000003</v>
      </c>
      <c r="F22" s="35">
        <f t="shared" ref="F22:F24" si="13">H22+J22+L22+N22+P22+R22+T22+V22</f>
        <v>3079.5322200000001</v>
      </c>
      <c r="G22" s="37">
        <v>719.85699999999997</v>
      </c>
      <c r="H22" s="41">
        <v>719.85736999999995</v>
      </c>
      <c r="I22" s="37">
        <v>5874.5150000000003</v>
      </c>
      <c r="J22" s="41">
        <v>2359.6748499999999</v>
      </c>
      <c r="K22" s="41">
        <v>0</v>
      </c>
      <c r="L22" s="41"/>
      <c r="M22" s="41">
        <v>0</v>
      </c>
      <c r="N22" s="41"/>
      <c r="O22" s="41">
        <v>0</v>
      </c>
      <c r="P22" s="41"/>
      <c r="Q22" s="104"/>
      <c r="R22" s="104"/>
      <c r="S22" s="104"/>
      <c r="T22" s="104"/>
      <c r="U22" s="104"/>
      <c r="V22" s="104"/>
    </row>
    <row r="23" spans="1:22" ht="34.5" customHeight="1" x14ac:dyDescent="0.3">
      <c r="A23" s="24"/>
      <c r="B23" s="123"/>
      <c r="C23" s="123"/>
      <c r="D23" s="20" t="s">
        <v>11</v>
      </c>
      <c r="E23" s="35">
        <f t="shared" si="12"/>
        <v>151139.899</v>
      </c>
      <c r="F23" s="35">
        <f t="shared" si="13"/>
        <v>58798.106090000001</v>
      </c>
      <c r="G23" s="37">
        <v>32629.23</v>
      </c>
      <c r="H23" s="41">
        <v>32265.029849999999</v>
      </c>
      <c r="I23" s="37">
        <v>44161.993999999999</v>
      </c>
      <c r="J23" s="41">
        <v>26533.076239999999</v>
      </c>
      <c r="K23" s="37">
        <v>29001.471000000001</v>
      </c>
      <c r="L23" s="41"/>
      <c r="M23" s="37">
        <v>29494.204000000002</v>
      </c>
      <c r="N23" s="41"/>
      <c r="O23" s="41">
        <v>15853</v>
      </c>
      <c r="P23" s="41"/>
      <c r="Q23" s="104"/>
      <c r="R23" s="104"/>
      <c r="S23" s="104"/>
      <c r="T23" s="104"/>
      <c r="U23" s="104"/>
      <c r="V23" s="104"/>
    </row>
    <row r="24" spans="1:22" ht="50.25" customHeight="1" x14ac:dyDescent="0.3">
      <c r="A24" s="24"/>
      <c r="B24" s="124"/>
      <c r="C24" s="123"/>
      <c r="D24" s="21" t="s">
        <v>12</v>
      </c>
      <c r="E24" s="35">
        <f t="shared" si="12"/>
        <v>0</v>
      </c>
      <c r="F24" s="35">
        <f t="shared" si="13"/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/>
      <c r="M24" s="41">
        <v>0</v>
      </c>
      <c r="N24" s="41"/>
      <c r="O24" s="41">
        <v>0</v>
      </c>
      <c r="P24" s="41"/>
      <c r="Q24" s="104"/>
      <c r="R24" s="104"/>
      <c r="S24" s="104"/>
      <c r="T24" s="104"/>
      <c r="U24" s="104"/>
      <c r="V24" s="104"/>
    </row>
    <row r="25" spans="1:22" ht="36" customHeight="1" x14ac:dyDescent="0.3">
      <c r="A25" s="80" t="s">
        <v>60</v>
      </c>
      <c r="B25" s="122" t="s">
        <v>42</v>
      </c>
      <c r="C25" s="123"/>
      <c r="D25" s="91" t="s">
        <v>7</v>
      </c>
      <c r="E25" s="92">
        <f>E27+E28+E29+E30</f>
        <v>83815.077000000005</v>
      </c>
      <c r="F25" s="92">
        <f t="shared" ref="F25:V25" si="14">F27+F28+F29+F30</f>
        <v>32940.039620000003</v>
      </c>
      <c r="G25" s="92">
        <f t="shared" si="14"/>
        <v>16001.843999999999</v>
      </c>
      <c r="H25" s="92">
        <f t="shared" si="14"/>
        <v>15931.700940000001</v>
      </c>
      <c r="I25" s="92">
        <f t="shared" si="14"/>
        <v>17805.444</v>
      </c>
      <c r="J25" s="92">
        <f t="shared" si="14"/>
        <v>17008.338680000001</v>
      </c>
      <c r="K25" s="92">
        <f t="shared" si="14"/>
        <v>17030.560000000001</v>
      </c>
      <c r="L25" s="92">
        <f t="shared" si="14"/>
        <v>0</v>
      </c>
      <c r="M25" s="92">
        <f t="shared" si="14"/>
        <v>17625.991000000002</v>
      </c>
      <c r="N25" s="92">
        <f t="shared" si="14"/>
        <v>0</v>
      </c>
      <c r="O25" s="92">
        <f t="shared" si="14"/>
        <v>15351.237999999999</v>
      </c>
      <c r="P25" s="92">
        <f t="shared" si="14"/>
        <v>0</v>
      </c>
      <c r="Q25" s="92">
        <f t="shared" si="14"/>
        <v>0</v>
      </c>
      <c r="R25" s="92">
        <f t="shared" si="14"/>
        <v>0</v>
      </c>
      <c r="S25" s="92">
        <f t="shared" si="14"/>
        <v>0</v>
      </c>
      <c r="T25" s="92">
        <f t="shared" si="14"/>
        <v>0</v>
      </c>
      <c r="U25" s="92">
        <f t="shared" si="14"/>
        <v>0</v>
      </c>
      <c r="V25" s="92">
        <f t="shared" si="14"/>
        <v>0</v>
      </c>
    </row>
    <row r="26" spans="1:22" ht="34.5" customHeight="1" x14ac:dyDescent="0.3">
      <c r="A26" s="24"/>
      <c r="B26" s="123"/>
      <c r="C26" s="123"/>
      <c r="D26" s="17" t="s">
        <v>4</v>
      </c>
      <c r="E26" s="35"/>
      <c r="F26" s="35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104"/>
      <c r="R26" s="104"/>
      <c r="S26" s="104"/>
      <c r="T26" s="104"/>
      <c r="U26" s="104"/>
      <c r="V26" s="104"/>
    </row>
    <row r="27" spans="1:22" ht="47.25" customHeight="1" x14ac:dyDescent="0.3">
      <c r="A27" s="24"/>
      <c r="B27" s="123"/>
      <c r="C27" s="123"/>
      <c r="D27" s="18" t="s">
        <v>9</v>
      </c>
      <c r="E27" s="35">
        <f t="shared" ref="E27:F31" si="15">G27+I27+K27+M27+O27+Q27+S27+U27</f>
        <v>0</v>
      </c>
      <c r="F27" s="35">
        <f t="shared" si="15"/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/>
      <c r="M27" s="41">
        <v>0</v>
      </c>
      <c r="N27" s="41"/>
      <c r="O27" s="41">
        <v>0</v>
      </c>
      <c r="P27" s="41"/>
      <c r="Q27" s="104"/>
      <c r="R27" s="104"/>
      <c r="S27" s="104"/>
      <c r="T27" s="104"/>
      <c r="U27" s="104"/>
      <c r="V27" s="104"/>
    </row>
    <row r="28" spans="1:22" ht="34.5" customHeight="1" x14ac:dyDescent="0.3">
      <c r="A28" s="24"/>
      <c r="B28" s="123"/>
      <c r="C28" s="123"/>
      <c r="D28" s="19" t="s">
        <v>10</v>
      </c>
      <c r="E28" s="35">
        <f t="shared" si="15"/>
        <v>0</v>
      </c>
      <c r="F28" s="35">
        <f t="shared" si="15"/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/>
      <c r="M28" s="41">
        <v>0</v>
      </c>
      <c r="N28" s="41"/>
      <c r="O28" s="41">
        <v>0</v>
      </c>
      <c r="P28" s="41"/>
      <c r="Q28" s="104"/>
      <c r="R28" s="104"/>
      <c r="S28" s="104"/>
      <c r="T28" s="104"/>
      <c r="U28" s="104"/>
      <c r="V28" s="104"/>
    </row>
    <row r="29" spans="1:22" ht="35.25" customHeight="1" x14ac:dyDescent="0.3">
      <c r="A29" s="24"/>
      <c r="B29" s="123"/>
      <c r="C29" s="123"/>
      <c r="D29" s="20" t="s">
        <v>11</v>
      </c>
      <c r="E29" s="35">
        <f t="shared" si="15"/>
        <v>83815.077000000005</v>
      </c>
      <c r="F29" s="35">
        <f t="shared" si="15"/>
        <v>32940.039620000003</v>
      </c>
      <c r="G29" s="37">
        <v>16001.843999999999</v>
      </c>
      <c r="H29" s="41">
        <v>15931.700940000001</v>
      </c>
      <c r="I29" s="37">
        <v>17805.444</v>
      </c>
      <c r="J29" s="41">
        <v>17008.338680000001</v>
      </c>
      <c r="K29" s="37">
        <v>17030.560000000001</v>
      </c>
      <c r="L29" s="41"/>
      <c r="M29" s="37">
        <v>17625.991000000002</v>
      </c>
      <c r="N29" s="41"/>
      <c r="O29" s="37">
        <v>15351.237999999999</v>
      </c>
      <c r="P29" s="41"/>
      <c r="Q29" s="104"/>
      <c r="R29" s="104"/>
      <c r="S29" s="104"/>
      <c r="T29" s="104"/>
      <c r="U29" s="104"/>
      <c r="V29" s="104"/>
    </row>
    <row r="30" spans="1:22" ht="96" customHeight="1" x14ac:dyDescent="0.3">
      <c r="A30" s="24"/>
      <c r="B30" s="124"/>
      <c r="C30" s="124"/>
      <c r="D30" s="21" t="s">
        <v>12</v>
      </c>
      <c r="E30" s="35">
        <f t="shared" si="15"/>
        <v>0</v>
      </c>
      <c r="F30" s="35">
        <f t="shared" si="15"/>
        <v>0</v>
      </c>
      <c r="G30" s="41">
        <v>0</v>
      </c>
      <c r="H30" s="41">
        <v>0</v>
      </c>
      <c r="I30" s="41">
        <v>0</v>
      </c>
      <c r="J30" s="41">
        <v>0</v>
      </c>
      <c r="K30" s="102">
        <v>0</v>
      </c>
      <c r="L30" s="41"/>
      <c r="M30" s="41">
        <v>0</v>
      </c>
      <c r="N30" s="41"/>
      <c r="O30" s="41">
        <v>0</v>
      </c>
      <c r="P30" s="41"/>
      <c r="Q30" s="104"/>
      <c r="R30" s="104"/>
      <c r="S30" s="104"/>
      <c r="T30" s="104"/>
      <c r="U30" s="104"/>
      <c r="V30" s="104"/>
    </row>
    <row r="31" spans="1:22" ht="75" customHeight="1" x14ac:dyDescent="0.3">
      <c r="A31" s="80" t="s">
        <v>102</v>
      </c>
      <c r="B31" s="74" t="s">
        <v>28</v>
      </c>
      <c r="C31" s="74"/>
      <c r="D31" s="20" t="s">
        <v>11</v>
      </c>
      <c r="E31" s="35">
        <f t="shared" si="15"/>
        <v>19558.469999999998</v>
      </c>
      <c r="F31" s="35">
        <f t="shared" si="15"/>
        <v>16747.54</v>
      </c>
      <c r="G31" s="41">
        <v>4785.25</v>
      </c>
      <c r="H31" s="41">
        <v>4785.25</v>
      </c>
      <c r="I31" s="41">
        <v>14732.92</v>
      </c>
      <c r="J31" s="41">
        <v>11962.29</v>
      </c>
      <c r="K31" s="41">
        <v>40.299999999999997</v>
      </c>
      <c r="L31" s="41"/>
      <c r="M31" s="41">
        <v>0</v>
      </c>
      <c r="N31" s="41"/>
      <c r="O31" s="41">
        <v>0</v>
      </c>
      <c r="P31" s="41"/>
      <c r="Q31" s="104"/>
      <c r="R31" s="104"/>
      <c r="S31" s="104"/>
      <c r="T31" s="104"/>
      <c r="U31" s="104"/>
      <c r="V31" s="104"/>
    </row>
    <row r="32" spans="1:22" ht="22.5" customHeight="1" x14ac:dyDescent="0.3">
      <c r="A32" s="83" t="s">
        <v>37</v>
      </c>
      <c r="B32" s="122" t="s">
        <v>89</v>
      </c>
      <c r="C32" s="126" t="s">
        <v>132</v>
      </c>
      <c r="D32" s="96" t="s">
        <v>7</v>
      </c>
      <c r="E32" s="97">
        <f>E34+E35+E36+E37</f>
        <v>6625920.7769999998</v>
      </c>
      <c r="F32" s="97">
        <f t="shared" ref="F32" si="16">F34+F35+F36+F37</f>
        <v>2684043.27618</v>
      </c>
      <c r="G32" s="98">
        <f>G34+G35+G36+G37</f>
        <v>1291208.665</v>
      </c>
      <c r="H32" s="98">
        <f>H34+H35+H36+H37</f>
        <v>1202995.3529300001</v>
      </c>
      <c r="I32" s="98">
        <f>I34+I35+I36+I37</f>
        <v>1377066.449</v>
      </c>
      <c r="J32" s="98">
        <f>J34+J35+J36+J37</f>
        <v>1481047.92325</v>
      </c>
      <c r="K32" s="98">
        <f>K34+K35+K36+K37</f>
        <v>1281818.5989999999</v>
      </c>
      <c r="L32" s="98"/>
      <c r="M32" s="98">
        <f>M34+M35+M36+M37</f>
        <v>1337913.5320000001</v>
      </c>
      <c r="N32" s="98"/>
      <c r="O32" s="98">
        <f>O34+O35+O36+O37</f>
        <v>1337913.5320000001</v>
      </c>
      <c r="P32" s="98"/>
      <c r="Q32" s="98"/>
      <c r="R32" s="98"/>
      <c r="S32" s="98"/>
      <c r="T32" s="98"/>
      <c r="U32" s="98"/>
      <c r="V32" s="98"/>
    </row>
    <row r="33" spans="1:22" ht="23.25" x14ac:dyDescent="0.3">
      <c r="A33" s="80"/>
      <c r="B33" s="123"/>
      <c r="C33" s="127"/>
      <c r="D33" s="17" t="s">
        <v>4</v>
      </c>
      <c r="E33" s="35"/>
      <c r="F33" s="35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104"/>
      <c r="R33" s="104"/>
      <c r="S33" s="104"/>
      <c r="T33" s="104"/>
      <c r="U33" s="104"/>
      <c r="V33" s="104"/>
    </row>
    <row r="34" spans="1:22" ht="46.5" x14ac:dyDescent="0.3">
      <c r="A34" s="80"/>
      <c r="B34" s="123"/>
      <c r="C34" s="127"/>
      <c r="D34" s="18" t="s">
        <v>9</v>
      </c>
      <c r="E34" s="35">
        <f t="shared" ref="E34:F34" si="17">G34+I34+K34+M34+O34+Q34+S34+U34</f>
        <v>362322.103</v>
      </c>
      <c r="F34" s="35">
        <f t="shared" si="17"/>
        <v>137239.79154999999</v>
      </c>
      <c r="G34" s="37">
        <f t="shared" ref="G34:H34" si="18">G40+G46+G52+G58</f>
        <v>64355.307000000001</v>
      </c>
      <c r="H34" s="37">
        <f t="shared" si="18"/>
        <v>56429.132120000002</v>
      </c>
      <c r="I34" s="37">
        <f t="shared" ref="I34:K37" si="19">I40+I46+I52+I58</f>
        <v>74242.191999999995</v>
      </c>
      <c r="J34" s="37">
        <f t="shared" si="19"/>
        <v>80810.65943</v>
      </c>
      <c r="K34" s="37">
        <f t="shared" si="19"/>
        <v>74242.191999999995</v>
      </c>
      <c r="L34" s="39"/>
      <c r="M34" s="37">
        <f>M40+M46+M52+M58</f>
        <v>74741.206000000006</v>
      </c>
      <c r="N34" s="39"/>
      <c r="O34" s="37">
        <f>O40+O46+O52+O58</f>
        <v>74741.206000000006</v>
      </c>
      <c r="P34" s="39"/>
      <c r="Q34" s="104"/>
      <c r="R34" s="104"/>
      <c r="S34" s="104"/>
      <c r="T34" s="104"/>
      <c r="U34" s="104"/>
      <c r="V34" s="104"/>
    </row>
    <row r="35" spans="1:22" ht="23.25" x14ac:dyDescent="0.3">
      <c r="A35" s="80"/>
      <c r="B35" s="123"/>
      <c r="C35" s="127"/>
      <c r="D35" s="19" t="s">
        <v>10</v>
      </c>
      <c r="E35" s="35">
        <f t="shared" ref="E35:E36" si="20">G35+I35+K35+M35+O35+Q35+S35+U35</f>
        <v>3593240.5389999999</v>
      </c>
      <c r="F35" s="35">
        <f t="shared" ref="F35:F36" si="21">H35+J35+L35+N35+P35+R35+T35+V35</f>
        <v>1592912.1685800001</v>
      </c>
      <c r="G35" s="37">
        <f t="shared" ref="G35:H37" si="22">G41+G47+G53+G59</f>
        <v>756426.67599999998</v>
      </c>
      <c r="H35" s="37">
        <f t="shared" si="22"/>
        <v>737642.94313999999</v>
      </c>
      <c r="I35" s="37">
        <f t="shared" si="19"/>
        <v>777024.49399999995</v>
      </c>
      <c r="J35" s="37">
        <f t="shared" si="19"/>
        <v>855269.22544000007</v>
      </c>
      <c r="K35" s="37">
        <f t="shared" si="19"/>
        <v>664065.97100000002</v>
      </c>
      <c r="L35" s="39"/>
      <c r="M35" s="37">
        <f>M41+M47+M53+M59</f>
        <v>697861.69900000002</v>
      </c>
      <c r="N35" s="39"/>
      <c r="O35" s="37">
        <f>O41+O47+O53+O59</f>
        <v>697861.69900000002</v>
      </c>
      <c r="P35" s="39"/>
      <c r="Q35" s="104"/>
      <c r="R35" s="104"/>
      <c r="S35" s="104"/>
      <c r="T35" s="104"/>
      <c r="U35" s="104"/>
      <c r="V35" s="104"/>
    </row>
    <row r="36" spans="1:22" ht="23.25" x14ac:dyDescent="0.3">
      <c r="A36" s="80"/>
      <c r="B36" s="123"/>
      <c r="C36" s="127"/>
      <c r="D36" s="20" t="s">
        <v>11</v>
      </c>
      <c r="E36" s="35">
        <f t="shared" si="20"/>
        <v>2380258.1349999998</v>
      </c>
      <c r="F36" s="35">
        <f t="shared" si="21"/>
        <v>899762.91605</v>
      </c>
      <c r="G36" s="37">
        <f t="shared" si="22"/>
        <v>411926.68200000003</v>
      </c>
      <c r="H36" s="37">
        <f t="shared" si="22"/>
        <v>408923.27767000004</v>
      </c>
      <c r="I36" s="37">
        <f t="shared" si="19"/>
        <v>467899.76299999992</v>
      </c>
      <c r="J36" s="37">
        <f t="shared" si="19"/>
        <v>490839.63837999996</v>
      </c>
      <c r="K36" s="37">
        <f t="shared" si="19"/>
        <v>485610.43599999999</v>
      </c>
      <c r="L36" s="39"/>
      <c r="M36" s="37">
        <f>M42+M48+M54+M60</f>
        <v>507410.62699999998</v>
      </c>
      <c r="N36" s="39"/>
      <c r="O36" s="37">
        <f>O42+O48+O54+O60</f>
        <v>507410.62699999998</v>
      </c>
      <c r="P36" s="39"/>
      <c r="Q36" s="104"/>
      <c r="R36" s="104"/>
      <c r="S36" s="104"/>
      <c r="T36" s="104"/>
      <c r="U36" s="104"/>
      <c r="V36" s="104"/>
    </row>
    <row r="37" spans="1:22" ht="52.5" customHeight="1" x14ac:dyDescent="0.3">
      <c r="A37" s="80"/>
      <c r="B37" s="124"/>
      <c r="C37" s="127"/>
      <c r="D37" s="21" t="s">
        <v>12</v>
      </c>
      <c r="E37" s="35">
        <f>G37+I37+K37+M37+O37+Q37+S37+U37</f>
        <v>290100</v>
      </c>
      <c r="F37" s="35">
        <f>H37+J37+L37+N37+P37+R37+T37+V37</f>
        <v>54128.4</v>
      </c>
      <c r="G37" s="37">
        <f t="shared" si="22"/>
        <v>58500</v>
      </c>
      <c r="H37" s="37">
        <f t="shared" si="22"/>
        <v>0</v>
      </c>
      <c r="I37" s="37">
        <f t="shared" si="19"/>
        <v>57900</v>
      </c>
      <c r="J37" s="37">
        <f t="shared" si="19"/>
        <v>54128.4</v>
      </c>
      <c r="K37" s="37">
        <f t="shared" si="19"/>
        <v>57900</v>
      </c>
      <c r="L37" s="39"/>
      <c r="M37" s="37">
        <f>M43+M49+M55+M61</f>
        <v>57900</v>
      </c>
      <c r="N37" s="39"/>
      <c r="O37" s="37">
        <f>O43+O49+O55+O61</f>
        <v>57900</v>
      </c>
      <c r="P37" s="39"/>
      <c r="Q37" s="104"/>
      <c r="R37" s="104"/>
      <c r="S37" s="104"/>
      <c r="T37" s="104"/>
      <c r="U37" s="104"/>
      <c r="V37" s="104"/>
    </row>
    <row r="38" spans="1:22" ht="23.25" customHeight="1" x14ac:dyDescent="0.3">
      <c r="A38" s="80" t="s">
        <v>61</v>
      </c>
      <c r="B38" s="122" t="s">
        <v>90</v>
      </c>
      <c r="C38" s="127"/>
      <c r="D38" s="91" t="s">
        <v>7</v>
      </c>
      <c r="E38" s="92">
        <f>E40+E41+E42+E43</f>
        <v>2518444.4539999999</v>
      </c>
      <c r="F38" s="92">
        <f>F40+F41+F42+F43</f>
        <v>893018.88832999999</v>
      </c>
      <c r="G38" s="93">
        <f t="shared" ref="G38:V38" si="23">G40+G41+G42+G43</f>
        <v>449057.09499999997</v>
      </c>
      <c r="H38" s="93">
        <f t="shared" si="23"/>
        <v>396382.43724</v>
      </c>
      <c r="I38" s="93">
        <f t="shared" si="23"/>
        <v>499713.56599999999</v>
      </c>
      <c r="J38" s="93">
        <f t="shared" si="23"/>
        <v>496636.45108999999</v>
      </c>
      <c r="K38" s="93">
        <f t="shared" si="23"/>
        <v>506056.16099999996</v>
      </c>
      <c r="L38" s="93">
        <f t="shared" si="23"/>
        <v>0</v>
      </c>
      <c r="M38" s="93">
        <f t="shared" si="23"/>
        <v>531808.81599999999</v>
      </c>
      <c r="N38" s="93">
        <f t="shared" si="23"/>
        <v>0</v>
      </c>
      <c r="O38" s="93">
        <f t="shared" si="23"/>
        <v>531808.81599999999</v>
      </c>
      <c r="P38" s="93">
        <f t="shared" si="23"/>
        <v>0</v>
      </c>
      <c r="Q38" s="93">
        <f t="shared" si="23"/>
        <v>0</v>
      </c>
      <c r="R38" s="93">
        <f t="shared" si="23"/>
        <v>0</v>
      </c>
      <c r="S38" s="93">
        <f t="shared" si="23"/>
        <v>0</v>
      </c>
      <c r="T38" s="93">
        <f t="shared" si="23"/>
        <v>0</v>
      </c>
      <c r="U38" s="93">
        <f t="shared" si="23"/>
        <v>0</v>
      </c>
      <c r="V38" s="93">
        <f t="shared" si="23"/>
        <v>0</v>
      </c>
    </row>
    <row r="39" spans="1:22" ht="23.25" x14ac:dyDescent="0.3">
      <c r="A39" s="24"/>
      <c r="B39" s="123"/>
      <c r="C39" s="127"/>
      <c r="D39" s="17" t="s">
        <v>4</v>
      </c>
      <c r="E39" s="35"/>
      <c r="F39" s="35"/>
      <c r="G39" s="39"/>
      <c r="H39" s="41"/>
      <c r="I39" s="39"/>
      <c r="J39" s="41"/>
      <c r="K39" s="41"/>
      <c r="L39" s="41"/>
      <c r="M39" s="41"/>
      <c r="N39" s="41"/>
      <c r="O39" s="41"/>
      <c r="P39" s="41"/>
      <c r="Q39" s="104"/>
      <c r="R39" s="104"/>
      <c r="S39" s="104"/>
      <c r="T39" s="104"/>
      <c r="U39" s="104"/>
      <c r="V39" s="104"/>
    </row>
    <row r="40" spans="1:22" ht="46.5" x14ac:dyDescent="0.3">
      <c r="A40" s="24"/>
      <c r="B40" s="123"/>
      <c r="C40" s="127"/>
      <c r="D40" s="18" t="s">
        <v>9</v>
      </c>
      <c r="E40" s="35">
        <f t="shared" ref="E40:F43" si="24">G40+I40+K40+M40+O40+Q40+S40+U40</f>
        <v>0</v>
      </c>
      <c r="F40" s="35">
        <f t="shared" si="24"/>
        <v>0</v>
      </c>
      <c r="G40" s="36">
        <v>0</v>
      </c>
      <c r="H40" s="41">
        <v>0</v>
      </c>
      <c r="I40" s="36">
        <v>0</v>
      </c>
      <c r="J40" s="41">
        <v>0</v>
      </c>
      <c r="K40" s="41">
        <v>0</v>
      </c>
      <c r="L40" s="41"/>
      <c r="M40" s="41">
        <v>0</v>
      </c>
      <c r="N40" s="41"/>
      <c r="O40" s="41">
        <v>0</v>
      </c>
      <c r="P40" s="41"/>
      <c r="Q40" s="104"/>
      <c r="R40" s="104"/>
      <c r="S40" s="104"/>
      <c r="T40" s="104"/>
      <c r="U40" s="104"/>
      <c r="V40" s="104"/>
    </row>
    <row r="41" spans="1:22" ht="23.25" x14ac:dyDescent="0.3">
      <c r="A41" s="24"/>
      <c r="B41" s="123"/>
      <c r="C41" s="127"/>
      <c r="D41" s="19" t="s">
        <v>10</v>
      </c>
      <c r="E41" s="35">
        <f t="shared" si="24"/>
        <v>1264998.335</v>
      </c>
      <c r="F41" s="35">
        <f t="shared" si="24"/>
        <v>473176.88196999999</v>
      </c>
      <c r="G41" s="70">
        <v>227570.25700000001</v>
      </c>
      <c r="H41" s="41">
        <v>223358.67812999999</v>
      </c>
      <c r="I41" s="70">
        <v>252150.79699999999</v>
      </c>
      <c r="J41" s="37">
        <v>249818.20384</v>
      </c>
      <c r="K41" s="69">
        <v>251976.62899999999</v>
      </c>
      <c r="L41" s="69"/>
      <c r="M41" s="69">
        <v>266650.326</v>
      </c>
      <c r="N41" s="69"/>
      <c r="O41" s="69">
        <v>266650.326</v>
      </c>
      <c r="P41" s="41"/>
      <c r="Q41" s="104"/>
      <c r="R41" s="104"/>
      <c r="S41" s="104"/>
      <c r="T41" s="104"/>
      <c r="U41" s="104"/>
      <c r="V41" s="104"/>
    </row>
    <row r="42" spans="1:22" ht="23.25" x14ac:dyDescent="0.3">
      <c r="A42" s="24"/>
      <c r="B42" s="123"/>
      <c r="C42" s="127"/>
      <c r="D42" s="20" t="s">
        <v>11</v>
      </c>
      <c r="E42" s="35">
        <f t="shared" si="24"/>
        <v>1015946.1189999999</v>
      </c>
      <c r="F42" s="35">
        <f t="shared" si="24"/>
        <v>372740.70636000001</v>
      </c>
      <c r="G42" s="36">
        <v>173986.83799999999</v>
      </c>
      <c r="H42" s="41">
        <v>173023.75911000001</v>
      </c>
      <c r="I42" s="36">
        <v>200062.769</v>
      </c>
      <c r="J42" s="37">
        <v>199716.94725</v>
      </c>
      <c r="K42" s="69">
        <v>206579.53200000001</v>
      </c>
      <c r="L42" s="69"/>
      <c r="M42" s="69">
        <v>217658.49</v>
      </c>
      <c r="N42" s="69"/>
      <c r="O42" s="69">
        <v>217658.49</v>
      </c>
      <c r="P42" s="41"/>
      <c r="Q42" s="104"/>
      <c r="R42" s="104"/>
      <c r="S42" s="104"/>
      <c r="T42" s="104"/>
      <c r="U42" s="104"/>
      <c r="V42" s="104"/>
    </row>
    <row r="43" spans="1:22" ht="46.5" x14ac:dyDescent="0.3">
      <c r="A43" s="24"/>
      <c r="B43" s="124"/>
      <c r="C43" s="127"/>
      <c r="D43" s="21" t="s">
        <v>12</v>
      </c>
      <c r="E43" s="35">
        <f t="shared" si="24"/>
        <v>237500</v>
      </c>
      <c r="F43" s="35">
        <f t="shared" si="24"/>
        <v>47101.3</v>
      </c>
      <c r="G43" s="70">
        <v>47500</v>
      </c>
      <c r="H43" s="41"/>
      <c r="I43" s="70">
        <v>47500</v>
      </c>
      <c r="J43" s="75">
        <v>47101.3</v>
      </c>
      <c r="K43" s="41">
        <v>47500</v>
      </c>
      <c r="L43" s="41"/>
      <c r="M43" s="41">
        <v>47500</v>
      </c>
      <c r="N43" s="41"/>
      <c r="O43" s="41">
        <v>47500</v>
      </c>
      <c r="P43" s="41"/>
      <c r="Q43" s="104"/>
      <c r="R43" s="104"/>
      <c r="S43" s="104"/>
      <c r="T43" s="104"/>
      <c r="U43" s="104"/>
      <c r="V43" s="104"/>
    </row>
    <row r="44" spans="1:22" ht="23.25" customHeight="1" x14ac:dyDescent="0.3">
      <c r="A44" s="80" t="s">
        <v>62</v>
      </c>
      <c r="B44" s="122" t="s">
        <v>92</v>
      </c>
      <c r="C44" s="127"/>
      <c r="D44" s="91" t="s">
        <v>7</v>
      </c>
      <c r="E44" s="92">
        <f>E46+E47+E48+E49</f>
        <v>3367355.1000000006</v>
      </c>
      <c r="F44" s="92">
        <f t="shared" ref="F44" si="25">F46+F47+F48+F49</f>
        <v>1497236.2625699998</v>
      </c>
      <c r="G44" s="93">
        <f>G46+G47+G48+G49</f>
        <v>704642.91299999994</v>
      </c>
      <c r="H44" s="93">
        <f>H46+H47+H48+H49</f>
        <v>673149.57135999994</v>
      </c>
      <c r="I44" s="93">
        <f>I46+I47+I48+I49</f>
        <v>721192.31099999999</v>
      </c>
      <c r="J44" s="93">
        <f>J46+J47+J48+J49</f>
        <v>824086.69120999996</v>
      </c>
      <c r="K44" s="93">
        <f>K46+K47+K48+K49</f>
        <v>628169.098</v>
      </c>
      <c r="L44" s="92"/>
      <c r="M44" s="93">
        <f>M46+M47+M48+M49</f>
        <v>656675.38899999997</v>
      </c>
      <c r="N44" s="92"/>
      <c r="O44" s="93">
        <f>O46+O47+O48+O49</f>
        <v>656675.38899999997</v>
      </c>
      <c r="P44" s="92"/>
      <c r="Q44" s="92"/>
      <c r="R44" s="92"/>
      <c r="S44" s="92"/>
      <c r="T44" s="92"/>
      <c r="U44" s="92"/>
      <c r="V44" s="92"/>
    </row>
    <row r="45" spans="1:22" ht="23.25" x14ac:dyDescent="0.3">
      <c r="A45" s="24"/>
      <c r="B45" s="123"/>
      <c r="C45" s="127"/>
      <c r="D45" s="17" t="s">
        <v>4</v>
      </c>
      <c r="E45" s="35"/>
      <c r="F45" s="35"/>
      <c r="G45" s="39"/>
      <c r="H45" s="41"/>
      <c r="I45" s="39"/>
      <c r="J45" s="41"/>
      <c r="K45" s="41"/>
      <c r="L45" s="41"/>
      <c r="M45" s="41"/>
      <c r="N45" s="41"/>
      <c r="O45" s="41"/>
      <c r="P45" s="41"/>
      <c r="Q45" s="104"/>
      <c r="R45" s="104"/>
      <c r="S45" s="104"/>
      <c r="T45" s="104"/>
      <c r="U45" s="104"/>
      <c r="V45" s="104"/>
    </row>
    <row r="46" spans="1:22" ht="46.5" x14ac:dyDescent="0.3">
      <c r="A46" s="24"/>
      <c r="B46" s="123"/>
      <c r="C46" s="127"/>
      <c r="D46" s="18" t="s">
        <v>9</v>
      </c>
      <c r="E46" s="35">
        <f t="shared" ref="E46:F49" si="26">G46+I46+K46+M46+O46+Q46+S46+U46</f>
        <v>362322.103</v>
      </c>
      <c r="F46" s="35">
        <f t="shared" si="26"/>
        <v>137239.79154999999</v>
      </c>
      <c r="G46" s="70">
        <v>64355.307000000001</v>
      </c>
      <c r="H46" s="41">
        <v>56429.132120000002</v>
      </c>
      <c r="I46" s="70">
        <v>74242.191999999995</v>
      </c>
      <c r="J46" s="37">
        <v>80810.65943</v>
      </c>
      <c r="K46" s="69">
        <v>74242.191999999995</v>
      </c>
      <c r="L46" s="69"/>
      <c r="M46" s="69">
        <v>74741.206000000006</v>
      </c>
      <c r="N46" s="69"/>
      <c r="O46" s="69">
        <v>74741.206000000006</v>
      </c>
      <c r="P46" s="69"/>
      <c r="Q46" s="104"/>
      <c r="R46" s="104"/>
      <c r="S46" s="104"/>
      <c r="T46" s="104"/>
      <c r="U46" s="104"/>
      <c r="V46" s="104"/>
    </row>
    <row r="47" spans="1:22" ht="23.25" x14ac:dyDescent="0.3">
      <c r="A47" s="24"/>
      <c r="B47" s="123"/>
      <c r="C47" s="127"/>
      <c r="D47" s="19" t="s">
        <v>10</v>
      </c>
      <c r="E47" s="35">
        <f t="shared" si="26"/>
        <v>2267842.9730000002</v>
      </c>
      <c r="F47" s="35">
        <f t="shared" si="26"/>
        <v>1084463.9130899999</v>
      </c>
      <c r="G47" s="69">
        <v>512292.34499999997</v>
      </c>
      <c r="H47" s="41">
        <v>497720.19147999998</v>
      </c>
      <c r="I47" s="69">
        <v>499375.609</v>
      </c>
      <c r="J47" s="37">
        <v>586743.72161000001</v>
      </c>
      <c r="K47" s="69">
        <v>403220.31900000002</v>
      </c>
      <c r="L47" s="69"/>
      <c r="M47" s="69">
        <v>426477.35</v>
      </c>
      <c r="N47" s="69"/>
      <c r="O47" s="69">
        <v>426477.35</v>
      </c>
      <c r="P47" s="41"/>
      <c r="Q47" s="104"/>
      <c r="R47" s="104"/>
      <c r="S47" s="104"/>
      <c r="T47" s="104"/>
      <c r="U47" s="104"/>
      <c r="V47" s="104"/>
    </row>
    <row r="48" spans="1:22" ht="23.25" x14ac:dyDescent="0.3">
      <c r="A48" s="24"/>
      <c r="B48" s="123"/>
      <c r="C48" s="127"/>
      <c r="D48" s="20" t="s">
        <v>11</v>
      </c>
      <c r="E48" s="35">
        <f t="shared" si="26"/>
        <v>695190.02399999998</v>
      </c>
      <c r="F48" s="35">
        <f t="shared" si="26"/>
        <v>271320.85793</v>
      </c>
      <c r="G48" s="36">
        <v>119995.261</v>
      </c>
      <c r="H48" s="41">
        <v>119000.24776</v>
      </c>
      <c r="I48" s="36">
        <v>139074.51</v>
      </c>
      <c r="J48" s="37">
        <v>152320.61017</v>
      </c>
      <c r="K48" s="69">
        <v>142206.587</v>
      </c>
      <c r="L48" s="69"/>
      <c r="M48" s="69">
        <v>146956.83300000001</v>
      </c>
      <c r="N48" s="69"/>
      <c r="O48" s="69">
        <v>146956.83300000001</v>
      </c>
      <c r="P48" s="41"/>
      <c r="Q48" s="104"/>
      <c r="R48" s="104"/>
      <c r="S48" s="104"/>
      <c r="T48" s="104"/>
      <c r="U48" s="104"/>
      <c r="V48" s="104"/>
    </row>
    <row r="49" spans="1:22" ht="46.5" x14ac:dyDescent="0.3">
      <c r="A49" s="24"/>
      <c r="B49" s="124"/>
      <c r="C49" s="127"/>
      <c r="D49" s="21" t="s">
        <v>12</v>
      </c>
      <c r="E49" s="35">
        <f t="shared" si="26"/>
        <v>42000</v>
      </c>
      <c r="F49" s="35">
        <f t="shared" si="26"/>
        <v>4211.7</v>
      </c>
      <c r="G49" s="36">
        <v>8000</v>
      </c>
      <c r="H49" s="41"/>
      <c r="I49" s="36">
        <v>8500</v>
      </c>
      <c r="J49" s="75">
        <v>4211.7</v>
      </c>
      <c r="K49" s="41">
        <v>8500</v>
      </c>
      <c r="L49" s="41"/>
      <c r="M49" s="41">
        <v>8500</v>
      </c>
      <c r="N49" s="41"/>
      <c r="O49" s="41">
        <v>8500</v>
      </c>
      <c r="P49" s="41"/>
      <c r="Q49" s="104"/>
      <c r="R49" s="104"/>
      <c r="S49" s="104"/>
      <c r="T49" s="104"/>
      <c r="U49" s="104"/>
      <c r="V49" s="104"/>
    </row>
    <row r="50" spans="1:22" ht="23.25" customHeight="1" x14ac:dyDescent="0.3">
      <c r="A50" s="80" t="s">
        <v>63</v>
      </c>
      <c r="B50" s="122" t="s">
        <v>26</v>
      </c>
      <c r="C50" s="127"/>
      <c r="D50" s="91" t="s">
        <v>7</v>
      </c>
      <c r="E50" s="92">
        <f t="shared" ref="E50:F50" si="27">E52+E53+E54+E55</f>
        <v>438924.34899999993</v>
      </c>
      <c r="F50" s="92">
        <f t="shared" si="27"/>
        <v>172690.30897000001</v>
      </c>
      <c r="G50" s="93">
        <f>G52+G53+G54+G55</f>
        <v>83496.339000000007</v>
      </c>
      <c r="H50" s="93">
        <f>H52+H53+H54+H55</f>
        <v>79633.907699999996</v>
      </c>
      <c r="I50" s="93">
        <f>I52+I53+I54+I55</f>
        <v>91696.45</v>
      </c>
      <c r="J50" s="93">
        <f>J52+J53+J54+J55</f>
        <v>93056.401270000002</v>
      </c>
      <c r="K50" s="93">
        <f>K52+K53+K54+K55</f>
        <v>85309.22</v>
      </c>
      <c r="L50" s="92"/>
      <c r="M50" s="92">
        <v>65357.94</v>
      </c>
      <c r="N50" s="92"/>
      <c r="O50" s="93">
        <f>O52+O53+O54+O55</f>
        <v>89211.17</v>
      </c>
      <c r="P50" s="92"/>
      <c r="Q50" s="92"/>
      <c r="R50" s="92"/>
      <c r="S50" s="92"/>
      <c r="T50" s="92"/>
      <c r="U50" s="92"/>
      <c r="V50" s="92"/>
    </row>
    <row r="51" spans="1:22" ht="23.25" x14ac:dyDescent="0.3">
      <c r="A51" s="80"/>
      <c r="B51" s="123"/>
      <c r="C51" s="127"/>
      <c r="D51" s="17" t="s">
        <v>4</v>
      </c>
      <c r="E51" s="35"/>
      <c r="F51" s="35"/>
      <c r="G51" s="39"/>
      <c r="H51" s="41"/>
      <c r="I51" s="39"/>
      <c r="J51" s="41"/>
      <c r="K51" s="41"/>
      <c r="L51" s="41"/>
      <c r="M51" s="41"/>
      <c r="N51" s="41"/>
      <c r="O51" s="41"/>
      <c r="P51" s="41"/>
      <c r="Q51" s="104"/>
      <c r="R51" s="104"/>
      <c r="S51" s="104"/>
      <c r="T51" s="104"/>
      <c r="U51" s="104"/>
      <c r="V51" s="104"/>
    </row>
    <row r="52" spans="1:22" ht="46.5" x14ac:dyDescent="0.3">
      <c r="A52" s="80"/>
      <c r="B52" s="123"/>
      <c r="C52" s="127"/>
      <c r="D52" s="18" t="s">
        <v>9</v>
      </c>
      <c r="E52" s="35">
        <f t="shared" ref="E52:F55" si="28">G52+I52+K52+M52+O52+Q52+S52+U52</f>
        <v>0</v>
      </c>
      <c r="F52" s="35">
        <f t="shared" si="28"/>
        <v>0</v>
      </c>
      <c r="G52" s="39">
        <v>0</v>
      </c>
      <c r="H52" s="41">
        <v>0</v>
      </c>
      <c r="I52" s="39">
        <v>0</v>
      </c>
      <c r="J52" s="41">
        <v>0</v>
      </c>
      <c r="K52" s="41">
        <v>0</v>
      </c>
      <c r="L52" s="41"/>
      <c r="M52" s="41">
        <v>0</v>
      </c>
      <c r="N52" s="41"/>
      <c r="O52" s="41">
        <v>0</v>
      </c>
      <c r="P52" s="41"/>
      <c r="Q52" s="104"/>
      <c r="R52" s="104"/>
      <c r="S52" s="104"/>
      <c r="T52" s="104"/>
      <c r="U52" s="104"/>
      <c r="V52" s="104"/>
    </row>
    <row r="53" spans="1:22" ht="23.25" x14ac:dyDescent="0.3">
      <c r="A53" s="80"/>
      <c r="B53" s="123"/>
      <c r="C53" s="127"/>
      <c r="D53" s="19" t="s">
        <v>10</v>
      </c>
      <c r="E53" s="35">
        <f t="shared" si="28"/>
        <v>40059.231</v>
      </c>
      <c r="F53" s="35">
        <f t="shared" si="28"/>
        <v>21551.848469999997</v>
      </c>
      <c r="G53" s="37">
        <v>9704.0740000000005</v>
      </c>
      <c r="H53" s="41">
        <v>9704.0735299999997</v>
      </c>
      <c r="I53" s="37">
        <v>16153.088</v>
      </c>
      <c r="J53" s="37">
        <v>11847.774939999999</v>
      </c>
      <c r="K53" s="69">
        <v>4734.0230000000001</v>
      </c>
      <c r="L53" s="69"/>
      <c r="M53" s="69">
        <v>4734.0230000000001</v>
      </c>
      <c r="N53" s="69"/>
      <c r="O53" s="69">
        <v>4734.0230000000001</v>
      </c>
      <c r="P53" s="41"/>
      <c r="Q53" s="104"/>
      <c r="R53" s="104"/>
      <c r="S53" s="104"/>
      <c r="T53" s="104"/>
      <c r="U53" s="104"/>
      <c r="V53" s="104"/>
    </row>
    <row r="54" spans="1:22" ht="24" thickBot="1" x14ac:dyDescent="0.35">
      <c r="A54" s="80"/>
      <c r="B54" s="123"/>
      <c r="C54" s="127"/>
      <c r="D54" s="20" t="s">
        <v>11</v>
      </c>
      <c r="E54" s="35">
        <f t="shared" si="28"/>
        <v>388265.11799999996</v>
      </c>
      <c r="F54" s="35">
        <f t="shared" si="28"/>
        <v>148323.06050000002</v>
      </c>
      <c r="G54" s="109">
        <v>70792.264999999999</v>
      </c>
      <c r="H54" s="41">
        <v>69929.834170000002</v>
      </c>
      <c r="I54" s="36">
        <v>73643.361999999994</v>
      </c>
      <c r="J54" s="37">
        <v>78393.226330000005</v>
      </c>
      <c r="K54" s="69">
        <v>78675.197</v>
      </c>
      <c r="L54" s="41"/>
      <c r="M54" s="69">
        <v>82577.146999999997</v>
      </c>
      <c r="N54" s="41"/>
      <c r="O54" s="69">
        <v>82577.146999999997</v>
      </c>
      <c r="P54" s="75"/>
      <c r="Q54" s="104"/>
      <c r="R54" s="104"/>
      <c r="S54" s="104"/>
      <c r="T54" s="104"/>
      <c r="U54" s="104"/>
      <c r="V54" s="104"/>
    </row>
    <row r="55" spans="1:22" ht="47.25" thickBot="1" x14ac:dyDescent="0.35">
      <c r="A55" s="80"/>
      <c r="B55" s="124"/>
      <c r="C55" s="127"/>
      <c r="D55" s="21" t="s">
        <v>12</v>
      </c>
      <c r="E55" s="35">
        <f t="shared" si="28"/>
        <v>10600</v>
      </c>
      <c r="F55" s="35">
        <f t="shared" si="28"/>
        <v>2815.4</v>
      </c>
      <c r="G55" s="39">
        <v>3000</v>
      </c>
      <c r="H55" s="41"/>
      <c r="I55" s="39">
        <v>1900</v>
      </c>
      <c r="J55" s="120">
        <v>2815.4</v>
      </c>
      <c r="K55" s="39">
        <v>1900</v>
      </c>
      <c r="L55" s="41"/>
      <c r="M55" s="39">
        <v>1900</v>
      </c>
      <c r="N55" s="41"/>
      <c r="O55" s="39">
        <v>1900</v>
      </c>
      <c r="P55" s="41"/>
      <c r="Q55" s="104"/>
      <c r="R55" s="104"/>
      <c r="S55" s="104"/>
      <c r="T55" s="104"/>
      <c r="U55" s="104"/>
      <c r="V55" s="104"/>
    </row>
    <row r="56" spans="1:22" ht="23.25" customHeight="1" x14ac:dyDescent="0.3">
      <c r="A56" s="80" t="s">
        <v>64</v>
      </c>
      <c r="B56" s="122" t="s">
        <v>19</v>
      </c>
      <c r="C56" s="127"/>
      <c r="D56" s="91" t="s">
        <v>7</v>
      </c>
      <c r="E56" s="92">
        <f>E58+E59+E60+E61</f>
        <v>301196.87400000001</v>
      </c>
      <c r="F56" s="92">
        <f>F58+F59+F60+F61</f>
        <v>121097.81630999999</v>
      </c>
      <c r="G56" s="93">
        <f t="shared" ref="G56:V56" si="29">G58+G59+G60+G61</f>
        <v>54012.317999999999</v>
      </c>
      <c r="H56" s="93">
        <f t="shared" si="29"/>
        <v>53829.436629999997</v>
      </c>
      <c r="I56" s="93">
        <f t="shared" si="29"/>
        <v>64464.122000000003</v>
      </c>
      <c r="J56" s="93">
        <f t="shared" si="29"/>
        <v>67268.379679999998</v>
      </c>
      <c r="K56" s="93">
        <f t="shared" si="29"/>
        <v>62284.12</v>
      </c>
      <c r="L56" s="93">
        <f t="shared" si="29"/>
        <v>0</v>
      </c>
      <c r="M56" s="93">
        <f t="shared" si="29"/>
        <v>60218.156999999999</v>
      </c>
      <c r="N56" s="93">
        <f t="shared" si="29"/>
        <v>0</v>
      </c>
      <c r="O56" s="93">
        <f t="shared" si="29"/>
        <v>60218.156999999999</v>
      </c>
      <c r="P56" s="93">
        <f t="shared" si="29"/>
        <v>0</v>
      </c>
      <c r="Q56" s="93">
        <f t="shared" si="29"/>
        <v>0</v>
      </c>
      <c r="R56" s="93">
        <f t="shared" si="29"/>
        <v>0</v>
      </c>
      <c r="S56" s="93">
        <f t="shared" si="29"/>
        <v>0</v>
      </c>
      <c r="T56" s="93">
        <f t="shared" si="29"/>
        <v>0</v>
      </c>
      <c r="U56" s="93">
        <f t="shared" si="29"/>
        <v>0</v>
      </c>
      <c r="V56" s="93">
        <f t="shared" si="29"/>
        <v>0</v>
      </c>
    </row>
    <row r="57" spans="1:22" ht="23.25" x14ac:dyDescent="0.3">
      <c r="A57" s="24"/>
      <c r="B57" s="123"/>
      <c r="C57" s="127"/>
      <c r="D57" s="17" t="s">
        <v>4</v>
      </c>
      <c r="E57" s="35"/>
      <c r="F57" s="35"/>
      <c r="G57" s="39"/>
      <c r="H57" s="41"/>
      <c r="I57" s="39"/>
      <c r="J57" s="41"/>
      <c r="K57" s="41"/>
      <c r="L57" s="41"/>
      <c r="M57" s="41"/>
      <c r="N57" s="41"/>
      <c r="O57" s="41"/>
      <c r="P57" s="41"/>
      <c r="Q57" s="104"/>
      <c r="R57" s="104"/>
      <c r="S57" s="104"/>
      <c r="T57" s="104"/>
      <c r="U57" s="104"/>
      <c r="V57" s="104"/>
    </row>
    <row r="58" spans="1:22" ht="46.5" x14ac:dyDescent="0.3">
      <c r="A58" s="24"/>
      <c r="B58" s="123"/>
      <c r="C58" s="127"/>
      <c r="D58" s="18" t="s">
        <v>9</v>
      </c>
      <c r="E58" s="35">
        <f t="shared" ref="E58:F61" si="30">G58+I58+K58+M58+O58+Q58+S58+U58</f>
        <v>0</v>
      </c>
      <c r="F58" s="35">
        <f t="shared" si="30"/>
        <v>0</v>
      </c>
      <c r="G58" s="39">
        <v>0</v>
      </c>
      <c r="H58" s="41"/>
      <c r="I58" s="39">
        <v>0</v>
      </c>
      <c r="J58" s="41">
        <v>0</v>
      </c>
      <c r="K58" s="41">
        <v>0</v>
      </c>
      <c r="L58" s="41"/>
      <c r="M58" s="41">
        <v>0</v>
      </c>
      <c r="N58" s="41"/>
      <c r="O58" s="41">
        <v>0</v>
      </c>
      <c r="P58" s="41"/>
      <c r="Q58" s="104"/>
      <c r="R58" s="104"/>
      <c r="S58" s="104"/>
      <c r="T58" s="104"/>
      <c r="U58" s="104"/>
      <c r="V58" s="104"/>
    </row>
    <row r="59" spans="1:22" ht="23.25" x14ac:dyDescent="0.3">
      <c r="A59" s="24"/>
      <c r="B59" s="123"/>
      <c r="C59" s="127"/>
      <c r="D59" s="19" t="s">
        <v>10</v>
      </c>
      <c r="E59" s="35">
        <f t="shared" si="30"/>
        <v>20340</v>
      </c>
      <c r="F59" s="35">
        <f t="shared" si="30"/>
        <v>13719.52505</v>
      </c>
      <c r="G59" s="36">
        <v>6860</v>
      </c>
      <c r="H59" s="41">
        <v>6860</v>
      </c>
      <c r="I59" s="36">
        <v>9345</v>
      </c>
      <c r="J59" s="115">
        <v>6859.5250500000002</v>
      </c>
      <c r="K59" s="41">
        <v>4135</v>
      </c>
      <c r="L59" s="41"/>
      <c r="M59" s="41">
        <v>0</v>
      </c>
      <c r="N59" s="41"/>
      <c r="O59" s="41">
        <v>0</v>
      </c>
      <c r="P59" s="41"/>
      <c r="Q59" s="104"/>
      <c r="R59" s="104"/>
      <c r="S59" s="104"/>
      <c r="T59" s="104"/>
      <c r="U59" s="104"/>
      <c r="V59" s="104"/>
    </row>
    <row r="60" spans="1:22" ht="23.25" x14ac:dyDescent="0.3">
      <c r="A60" s="24"/>
      <c r="B60" s="123"/>
      <c r="C60" s="127"/>
      <c r="D60" s="20" t="s">
        <v>11</v>
      </c>
      <c r="E60" s="35">
        <f t="shared" si="30"/>
        <v>280856.87400000001</v>
      </c>
      <c r="F60" s="35">
        <f t="shared" si="30"/>
        <v>107378.29126</v>
      </c>
      <c r="G60" s="36">
        <v>47152.317999999999</v>
      </c>
      <c r="H60" s="37">
        <v>46969.436629999997</v>
      </c>
      <c r="I60" s="36">
        <v>55119.122000000003</v>
      </c>
      <c r="J60" s="37">
        <v>60408.854630000002</v>
      </c>
      <c r="K60" s="37">
        <v>58149.120000000003</v>
      </c>
      <c r="L60" s="37"/>
      <c r="M60" s="37">
        <v>60218.156999999999</v>
      </c>
      <c r="N60" s="37"/>
      <c r="O60" s="37">
        <v>60218.156999999999</v>
      </c>
      <c r="P60" s="37"/>
      <c r="Q60" s="104"/>
      <c r="R60" s="104"/>
      <c r="S60" s="104"/>
      <c r="T60" s="104"/>
      <c r="U60" s="104"/>
      <c r="V60" s="104"/>
    </row>
    <row r="61" spans="1:22" ht="46.5" x14ac:dyDescent="0.3">
      <c r="A61" s="24"/>
      <c r="B61" s="124"/>
      <c r="C61" s="128"/>
      <c r="D61" s="21" t="s">
        <v>12</v>
      </c>
      <c r="E61" s="35">
        <f t="shared" si="30"/>
        <v>0</v>
      </c>
      <c r="F61" s="35">
        <f t="shared" si="30"/>
        <v>0</v>
      </c>
      <c r="G61" s="70">
        <v>0</v>
      </c>
      <c r="H61" s="37">
        <v>0</v>
      </c>
      <c r="I61" s="70">
        <v>0</v>
      </c>
      <c r="J61" s="37">
        <v>0</v>
      </c>
      <c r="K61" s="37"/>
      <c r="L61" s="37"/>
      <c r="M61" s="37"/>
      <c r="N61" s="37"/>
      <c r="O61" s="37"/>
      <c r="P61" s="37"/>
      <c r="Q61" s="104"/>
      <c r="R61" s="104"/>
      <c r="S61" s="104"/>
      <c r="T61" s="104"/>
      <c r="U61" s="104"/>
      <c r="V61" s="104"/>
    </row>
    <row r="62" spans="1:22" ht="35.25" customHeight="1" x14ac:dyDescent="0.35">
      <c r="A62" s="84" t="s">
        <v>38</v>
      </c>
      <c r="B62" s="122" t="s">
        <v>103</v>
      </c>
      <c r="C62" s="122" t="s">
        <v>148</v>
      </c>
      <c r="D62" s="96" t="s">
        <v>7</v>
      </c>
      <c r="E62" s="97">
        <f t="shared" ref="E62:F62" si="31">E64+E65+E66+E67</f>
        <v>9663.3099000000002</v>
      </c>
      <c r="F62" s="97">
        <f t="shared" si="31"/>
        <v>4778.3099000000002</v>
      </c>
      <c r="G62" s="98">
        <f>G64+G65+G66+G67</f>
        <v>2389.1323700000003</v>
      </c>
      <c r="H62" s="98">
        <f>H64+H65+H66+H67</f>
        <v>2389.1323700000003</v>
      </c>
      <c r="I62" s="98">
        <f>I64+I65+I66+I67</f>
        <v>2389.1775299999999</v>
      </c>
      <c r="J62" s="98">
        <f t="shared" ref="J62:V62" si="32">J64+J65+J66+J67</f>
        <v>2389.1775299999999</v>
      </c>
      <c r="K62" s="98">
        <f t="shared" si="32"/>
        <v>1555</v>
      </c>
      <c r="L62" s="98">
        <f t="shared" si="32"/>
        <v>0</v>
      </c>
      <c r="M62" s="98">
        <f t="shared" si="32"/>
        <v>1640</v>
      </c>
      <c r="N62" s="98">
        <f t="shared" si="32"/>
        <v>0</v>
      </c>
      <c r="O62" s="98">
        <f t="shared" si="32"/>
        <v>1690</v>
      </c>
      <c r="P62" s="98">
        <f t="shared" si="32"/>
        <v>0</v>
      </c>
      <c r="Q62" s="98">
        <f t="shared" si="32"/>
        <v>0</v>
      </c>
      <c r="R62" s="98">
        <f t="shared" si="32"/>
        <v>0</v>
      </c>
      <c r="S62" s="98">
        <f t="shared" si="32"/>
        <v>0</v>
      </c>
      <c r="T62" s="98">
        <f t="shared" si="32"/>
        <v>0</v>
      </c>
      <c r="U62" s="98">
        <f t="shared" si="32"/>
        <v>0</v>
      </c>
      <c r="V62" s="98">
        <f t="shared" si="32"/>
        <v>0</v>
      </c>
    </row>
    <row r="63" spans="1:22" ht="27.75" customHeight="1" x14ac:dyDescent="0.25">
      <c r="A63" s="27"/>
      <c r="B63" s="123"/>
      <c r="C63" s="123"/>
      <c r="D63" s="17" t="s">
        <v>4</v>
      </c>
      <c r="E63" s="35"/>
      <c r="F63" s="35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104"/>
      <c r="R63" s="104"/>
      <c r="S63" s="104"/>
      <c r="T63" s="104"/>
      <c r="U63" s="104"/>
      <c r="V63" s="104"/>
    </row>
    <row r="64" spans="1:22" ht="48" customHeight="1" x14ac:dyDescent="0.25">
      <c r="A64" s="27"/>
      <c r="B64" s="123"/>
      <c r="C64" s="123"/>
      <c r="D64" s="18" t="s">
        <v>9</v>
      </c>
      <c r="E64" s="35">
        <f t="shared" ref="E64:F64" si="33">G64+I64+K64+M64+O64+Q64+S64+U64</f>
        <v>0</v>
      </c>
      <c r="F64" s="35">
        <f t="shared" si="33"/>
        <v>0</v>
      </c>
      <c r="G64" s="37">
        <v>0</v>
      </c>
      <c r="H64" s="36">
        <v>0</v>
      </c>
      <c r="I64" s="37">
        <v>0</v>
      </c>
      <c r="J64" s="36">
        <v>0</v>
      </c>
      <c r="K64" s="36">
        <v>0</v>
      </c>
      <c r="L64" s="36"/>
      <c r="M64" s="36">
        <v>0</v>
      </c>
      <c r="N64" s="36"/>
      <c r="O64" s="36">
        <v>0</v>
      </c>
      <c r="P64" s="36"/>
      <c r="Q64" s="104"/>
      <c r="R64" s="104"/>
      <c r="S64" s="104"/>
      <c r="T64" s="104"/>
      <c r="U64" s="104"/>
      <c r="V64" s="104"/>
    </row>
    <row r="65" spans="1:22" ht="27" customHeight="1" x14ac:dyDescent="0.25">
      <c r="A65" s="27"/>
      <c r="B65" s="123"/>
      <c r="C65" s="123"/>
      <c r="D65" s="19" t="s">
        <v>10</v>
      </c>
      <c r="E65" s="35">
        <f t="shared" ref="E65:E67" si="34">G65+I65+K65+M65+O65+Q65+S65+U65</f>
        <v>773.92989999999998</v>
      </c>
      <c r="F65" s="35">
        <f t="shared" ref="F65:F67" si="35">H65+J65+L65+N65+P65+R65+T65+V65</f>
        <v>773.92989999999998</v>
      </c>
      <c r="G65" s="37">
        <v>509.75236999999998</v>
      </c>
      <c r="H65" s="36">
        <v>509.75236999999998</v>
      </c>
      <c r="I65" s="37">
        <v>264.17752999999999</v>
      </c>
      <c r="J65" s="36">
        <v>264.17752999999999</v>
      </c>
      <c r="K65" s="36">
        <v>0</v>
      </c>
      <c r="L65" s="36"/>
      <c r="M65" s="36">
        <v>0</v>
      </c>
      <c r="N65" s="36"/>
      <c r="O65" s="36">
        <v>0</v>
      </c>
      <c r="P65" s="36"/>
      <c r="Q65" s="104"/>
      <c r="R65" s="104"/>
      <c r="S65" s="104"/>
      <c r="T65" s="104"/>
      <c r="U65" s="104"/>
      <c r="V65" s="104"/>
    </row>
    <row r="66" spans="1:22" ht="28.5" customHeight="1" x14ac:dyDescent="0.25">
      <c r="A66" s="27"/>
      <c r="B66" s="123"/>
      <c r="C66" s="123"/>
      <c r="D66" s="20" t="s">
        <v>11</v>
      </c>
      <c r="E66" s="35">
        <f t="shared" si="34"/>
        <v>8889.380000000001</v>
      </c>
      <c r="F66" s="35">
        <f t="shared" si="35"/>
        <v>4004.38</v>
      </c>
      <c r="G66" s="37">
        <v>1879.38</v>
      </c>
      <c r="H66" s="36">
        <v>1879.38</v>
      </c>
      <c r="I66" s="37">
        <v>2125</v>
      </c>
      <c r="J66" s="36">
        <v>2125</v>
      </c>
      <c r="K66" s="36">
        <v>1555</v>
      </c>
      <c r="L66" s="36"/>
      <c r="M66" s="36">
        <v>1640</v>
      </c>
      <c r="N66" s="36"/>
      <c r="O66" s="36">
        <v>1690</v>
      </c>
      <c r="P66" s="36"/>
      <c r="Q66" s="104"/>
      <c r="R66" s="104"/>
      <c r="S66" s="104"/>
      <c r="T66" s="104"/>
      <c r="U66" s="104"/>
      <c r="V66" s="104"/>
    </row>
    <row r="67" spans="1:22" ht="147.75" customHeight="1" x14ac:dyDescent="0.25">
      <c r="A67" s="28"/>
      <c r="B67" s="123"/>
      <c r="C67" s="124"/>
      <c r="D67" s="21" t="s">
        <v>12</v>
      </c>
      <c r="E67" s="35">
        <f t="shared" si="34"/>
        <v>0</v>
      </c>
      <c r="F67" s="35">
        <f t="shared" si="35"/>
        <v>0</v>
      </c>
      <c r="G67" s="37">
        <v>0</v>
      </c>
      <c r="H67" s="36"/>
      <c r="I67" s="37">
        <v>0</v>
      </c>
      <c r="J67" s="36">
        <v>0</v>
      </c>
      <c r="K67" s="36">
        <v>0</v>
      </c>
      <c r="L67" s="36"/>
      <c r="M67" s="36">
        <v>0</v>
      </c>
      <c r="N67" s="36"/>
      <c r="O67" s="36">
        <v>0</v>
      </c>
      <c r="P67" s="36"/>
      <c r="Q67" s="104"/>
      <c r="R67" s="104"/>
      <c r="S67" s="104"/>
      <c r="T67" s="104"/>
      <c r="U67" s="104"/>
      <c r="V67" s="104"/>
    </row>
    <row r="68" spans="1:22" ht="30" customHeight="1" x14ac:dyDescent="0.3">
      <c r="A68" s="83" t="s">
        <v>43</v>
      </c>
      <c r="B68" s="122" t="s">
        <v>55</v>
      </c>
      <c r="C68" s="122" t="s">
        <v>131</v>
      </c>
      <c r="D68" s="96" t="s">
        <v>7</v>
      </c>
      <c r="E68" s="97">
        <f t="shared" ref="E68:J68" si="36">E70+E71+E72+E73</f>
        <v>321390.48761000001</v>
      </c>
      <c r="F68" s="97">
        <f t="shared" si="36"/>
        <v>147075.66441</v>
      </c>
      <c r="G68" s="98">
        <f t="shared" si="36"/>
        <v>67943.4565</v>
      </c>
      <c r="H68" s="98">
        <f t="shared" si="36"/>
        <v>67705.388770000005</v>
      </c>
      <c r="I68" s="98">
        <f t="shared" si="36"/>
        <v>65478.113259999998</v>
      </c>
      <c r="J68" s="98">
        <f t="shared" si="36"/>
        <v>79370.275640000007</v>
      </c>
      <c r="K68" s="98">
        <f t="shared" ref="K68:V68" si="37">K70+K71+K72+K73</f>
        <v>62646.621950000001</v>
      </c>
      <c r="L68" s="98">
        <f t="shared" si="37"/>
        <v>0</v>
      </c>
      <c r="M68" s="98">
        <f t="shared" si="37"/>
        <v>62661.147949999999</v>
      </c>
      <c r="N68" s="98">
        <f t="shared" si="37"/>
        <v>0</v>
      </c>
      <c r="O68" s="98">
        <f t="shared" si="37"/>
        <v>62661.147949999999</v>
      </c>
      <c r="P68" s="98">
        <f t="shared" si="37"/>
        <v>0</v>
      </c>
      <c r="Q68" s="98">
        <f t="shared" si="37"/>
        <v>0</v>
      </c>
      <c r="R68" s="98">
        <f t="shared" si="37"/>
        <v>0</v>
      </c>
      <c r="S68" s="98">
        <f t="shared" si="37"/>
        <v>0</v>
      </c>
      <c r="T68" s="98">
        <f t="shared" si="37"/>
        <v>0</v>
      </c>
      <c r="U68" s="98">
        <f t="shared" si="37"/>
        <v>0</v>
      </c>
      <c r="V68" s="98">
        <f t="shared" si="37"/>
        <v>0</v>
      </c>
    </row>
    <row r="69" spans="1:22" ht="22.5" customHeight="1" x14ac:dyDescent="0.3">
      <c r="A69" s="24"/>
      <c r="B69" s="123"/>
      <c r="C69" s="123"/>
      <c r="D69" s="17" t="s">
        <v>4</v>
      </c>
      <c r="E69" s="36"/>
      <c r="F69" s="36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104"/>
      <c r="R69" s="104"/>
      <c r="S69" s="104"/>
      <c r="T69" s="104"/>
      <c r="U69" s="104"/>
      <c r="V69" s="104"/>
    </row>
    <row r="70" spans="1:22" ht="45" customHeight="1" x14ac:dyDescent="0.3">
      <c r="A70" s="24"/>
      <c r="B70" s="123"/>
      <c r="C70" s="123"/>
      <c r="D70" s="18" t="s">
        <v>9</v>
      </c>
      <c r="E70" s="35">
        <f t="shared" ref="E70:F73" si="38">G70+I70+K70+M70+O70+Q70+S70+U70</f>
        <v>464.83528000000001</v>
      </c>
      <c r="F70" s="35">
        <f t="shared" si="38"/>
        <v>384.26128</v>
      </c>
      <c r="G70" s="36">
        <f t="shared" ref="G70:P70" si="39">G76+G82+G88+G94+G100</f>
        <v>0</v>
      </c>
      <c r="H70" s="36">
        <f t="shared" si="39"/>
        <v>0</v>
      </c>
      <c r="I70" s="36">
        <f t="shared" si="39"/>
        <v>464.83528000000001</v>
      </c>
      <c r="J70" s="36">
        <f t="shared" si="39"/>
        <v>384.26128</v>
      </c>
      <c r="K70" s="36">
        <f t="shared" si="39"/>
        <v>0</v>
      </c>
      <c r="L70" s="36">
        <f t="shared" si="39"/>
        <v>0</v>
      </c>
      <c r="M70" s="36">
        <f t="shared" si="39"/>
        <v>0</v>
      </c>
      <c r="N70" s="36">
        <f t="shared" si="39"/>
        <v>0</v>
      </c>
      <c r="O70" s="36">
        <f t="shared" si="39"/>
        <v>0</v>
      </c>
      <c r="P70" s="36">
        <f t="shared" si="39"/>
        <v>0</v>
      </c>
      <c r="Q70" s="104"/>
      <c r="R70" s="104"/>
      <c r="S70" s="104"/>
      <c r="T70" s="104"/>
      <c r="U70" s="104"/>
      <c r="V70" s="104"/>
    </row>
    <row r="71" spans="1:22" ht="27.75" customHeight="1" x14ac:dyDescent="0.3">
      <c r="A71" s="24"/>
      <c r="B71" s="123"/>
      <c r="C71" s="123"/>
      <c r="D71" s="19" t="s">
        <v>10</v>
      </c>
      <c r="E71" s="35">
        <f t="shared" si="38"/>
        <v>1409.89536</v>
      </c>
      <c r="F71" s="35">
        <f t="shared" si="38"/>
        <v>261.27555999999998</v>
      </c>
      <c r="G71" s="36">
        <f t="shared" ref="G71:P71" si="40">G77+G83+G89+G95+G101</f>
        <v>75.938999999999993</v>
      </c>
      <c r="H71" s="36">
        <f t="shared" si="40"/>
        <v>75.938999999999993</v>
      </c>
      <c r="I71" s="36">
        <f t="shared" si="40"/>
        <v>1055.1693600000001</v>
      </c>
      <c r="J71" s="36">
        <f t="shared" si="40"/>
        <v>185.33655999999999</v>
      </c>
      <c r="K71" s="36">
        <f t="shared" si="40"/>
        <v>83.245000000000005</v>
      </c>
      <c r="L71" s="36">
        <f t="shared" si="40"/>
        <v>0</v>
      </c>
      <c r="M71" s="36">
        <f t="shared" si="40"/>
        <v>97.771000000000001</v>
      </c>
      <c r="N71" s="36">
        <f t="shared" si="40"/>
        <v>0</v>
      </c>
      <c r="O71" s="36">
        <f t="shared" si="40"/>
        <v>97.771000000000001</v>
      </c>
      <c r="P71" s="36">
        <f t="shared" si="40"/>
        <v>0</v>
      </c>
      <c r="Q71" s="104"/>
      <c r="R71" s="104"/>
      <c r="S71" s="104"/>
      <c r="T71" s="104"/>
      <c r="U71" s="104"/>
      <c r="V71" s="104"/>
    </row>
    <row r="72" spans="1:22" ht="24.75" customHeight="1" x14ac:dyDescent="0.3">
      <c r="A72" s="24"/>
      <c r="B72" s="123"/>
      <c r="C72" s="123"/>
      <c r="D72" s="20" t="s">
        <v>11</v>
      </c>
      <c r="E72" s="35">
        <f t="shared" si="38"/>
        <v>319515.75696999999</v>
      </c>
      <c r="F72" s="35">
        <f t="shared" si="38"/>
        <v>146430.12757000001</v>
      </c>
      <c r="G72" s="36">
        <f t="shared" ref="G72:P72" si="41">G78+G84+G90+G96+G102</f>
        <v>67867.517500000002</v>
      </c>
      <c r="H72" s="36">
        <f t="shared" si="41"/>
        <v>67629.449770000007</v>
      </c>
      <c r="I72" s="36">
        <f t="shared" si="41"/>
        <v>63958.108619999999</v>
      </c>
      <c r="J72" s="36">
        <f t="shared" si="41"/>
        <v>78800.677800000005</v>
      </c>
      <c r="K72" s="36">
        <f t="shared" si="41"/>
        <v>62563.376949999998</v>
      </c>
      <c r="L72" s="36">
        <f t="shared" si="41"/>
        <v>0</v>
      </c>
      <c r="M72" s="36">
        <f t="shared" si="41"/>
        <v>62563.376949999998</v>
      </c>
      <c r="N72" s="36">
        <f t="shared" si="41"/>
        <v>0</v>
      </c>
      <c r="O72" s="36">
        <f t="shared" si="41"/>
        <v>62563.376949999998</v>
      </c>
      <c r="P72" s="36">
        <f t="shared" si="41"/>
        <v>0</v>
      </c>
      <c r="Q72" s="104"/>
      <c r="R72" s="104"/>
      <c r="S72" s="104"/>
      <c r="T72" s="104"/>
      <c r="U72" s="104"/>
      <c r="V72" s="104"/>
    </row>
    <row r="73" spans="1:22" ht="48.75" customHeight="1" x14ac:dyDescent="0.3">
      <c r="A73" s="22"/>
      <c r="B73" s="124"/>
      <c r="C73" s="123"/>
      <c r="D73" s="21" t="s">
        <v>12</v>
      </c>
      <c r="E73" s="35">
        <f t="shared" si="38"/>
        <v>0</v>
      </c>
      <c r="F73" s="35">
        <f t="shared" si="38"/>
        <v>0</v>
      </c>
      <c r="G73" s="36">
        <f t="shared" ref="G73:P73" si="42">G79+G85+G91+G97+G103</f>
        <v>0</v>
      </c>
      <c r="H73" s="36">
        <f t="shared" si="42"/>
        <v>0</v>
      </c>
      <c r="I73" s="36">
        <f t="shared" si="42"/>
        <v>0</v>
      </c>
      <c r="J73" s="36">
        <f t="shared" si="42"/>
        <v>0</v>
      </c>
      <c r="K73" s="36">
        <f t="shared" si="42"/>
        <v>0</v>
      </c>
      <c r="L73" s="36">
        <f t="shared" si="42"/>
        <v>0</v>
      </c>
      <c r="M73" s="36">
        <f t="shared" si="42"/>
        <v>0</v>
      </c>
      <c r="N73" s="36">
        <f t="shared" si="42"/>
        <v>0</v>
      </c>
      <c r="O73" s="36">
        <f t="shared" si="42"/>
        <v>0</v>
      </c>
      <c r="P73" s="36">
        <f t="shared" si="42"/>
        <v>0</v>
      </c>
      <c r="Q73" s="104"/>
      <c r="R73" s="104"/>
      <c r="S73" s="104"/>
      <c r="T73" s="104"/>
      <c r="U73" s="104"/>
      <c r="V73" s="104"/>
    </row>
    <row r="74" spans="1:22" ht="32.25" customHeight="1" x14ac:dyDescent="0.3">
      <c r="A74" s="80" t="s">
        <v>66</v>
      </c>
      <c r="B74" s="122" t="s">
        <v>56</v>
      </c>
      <c r="C74" s="123"/>
      <c r="D74" s="91" t="s">
        <v>7</v>
      </c>
      <c r="E74" s="92">
        <f t="shared" ref="E74:F74" si="43">E76+E77+E78+E79</f>
        <v>260867.45647</v>
      </c>
      <c r="F74" s="92">
        <f t="shared" si="43"/>
        <v>115110.03778</v>
      </c>
      <c r="G74" s="92">
        <f>G76+G77+G78+G79</f>
        <v>49783.733529999998</v>
      </c>
      <c r="H74" s="92">
        <f>H76+H77+H78+H79</f>
        <v>49761.887479999998</v>
      </c>
      <c r="I74" s="92">
        <f>I76+I77+I78+I79</f>
        <v>51878.757839999998</v>
      </c>
      <c r="J74" s="92">
        <f t="shared" ref="J74:V74" si="44">J76+J77+J78+J79</f>
        <v>65348.150300000001</v>
      </c>
      <c r="K74" s="92">
        <f t="shared" si="44"/>
        <v>53068.3217</v>
      </c>
      <c r="L74" s="92">
        <f t="shared" si="44"/>
        <v>0</v>
      </c>
      <c r="M74" s="92">
        <f t="shared" si="44"/>
        <v>53068.3217</v>
      </c>
      <c r="N74" s="92">
        <f t="shared" si="44"/>
        <v>0</v>
      </c>
      <c r="O74" s="92">
        <f t="shared" si="44"/>
        <v>53068.3217</v>
      </c>
      <c r="P74" s="92">
        <f t="shared" si="44"/>
        <v>0</v>
      </c>
      <c r="Q74" s="92">
        <f t="shared" si="44"/>
        <v>0</v>
      </c>
      <c r="R74" s="92">
        <f t="shared" si="44"/>
        <v>0</v>
      </c>
      <c r="S74" s="92">
        <f t="shared" si="44"/>
        <v>0</v>
      </c>
      <c r="T74" s="92">
        <f t="shared" si="44"/>
        <v>0</v>
      </c>
      <c r="U74" s="92">
        <f t="shared" si="44"/>
        <v>0</v>
      </c>
      <c r="V74" s="92">
        <f t="shared" si="44"/>
        <v>0</v>
      </c>
    </row>
    <row r="75" spans="1:22" ht="26.25" customHeight="1" x14ac:dyDescent="0.3">
      <c r="A75" s="24"/>
      <c r="B75" s="123"/>
      <c r="C75" s="123"/>
      <c r="D75" s="17" t="s">
        <v>4</v>
      </c>
      <c r="E75" s="35"/>
      <c r="F75" s="35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104"/>
      <c r="R75" s="104"/>
      <c r="S75" s="104"/>
      <c r="T75" s="104"/>
      <c r="U75" s="104"/>
      <c r="V75" s="104"/>
    </row>
    <row r="76" spans="1:22" ht="48" customHeight="1" x14ac:dyDescent="0.3">
      <c r="A76" s="24"/>
      <c r="B76" s="123"/>
      <c r="C76" s="123"/>
      <c r="D76" s="18" t="s">
        <v>9</v>
      </c>
      <c r="E76" s="35">
        <f t="shared" ref="E76:F79" si="45">G76+I76+K76+M76+O76+Q76+S76+U76</f>
        <v>0</v>
      </c>
      <c r="F76" s="35">
        <f t="shared" si="45"/>
        <v>0</v>
      </c>
      <c r="G76" s="39">
        <v>0</v>
      </c>
      <c r="H76" s="41">
        <v>0</v>
      </c>
      <c r="I76" s="39">
        <v>0</v>
      </c>
      <c r="J76" s="41">
        <v>0</v>
      </c>
      <c r="K76" s="41">
        <v>0</v>
      </c>
      <c r="L76" s="41"/>
      <c r="M76" s="41">
        <v>0</v>
      </c>
      <c r="N76" s="41"/>
      <c r="O76" s="41">
        <v>0</v>
      </c>
      <c r="P76" s="41"/>
      <c r="Q76" s="104"/>
      <c r="R76" s="104"/>
      <c r="S76" s="104"/>
      <c r="T76" s="104"/>
      <c r="U76" s="104"/>
      <c r="V76" s="104"/>
    </row>
    <row r="77" spans="1:22" ht="30" customHeight="1" x14ac:dyDescent="0.3">
      <c r="A77" s="24"/>
      <c r="B77" s="123"/>
      <c r="C77" s="123"/>
      <c r="D77" s="19" t="s">
        <v>10</v>
      </c>
      <c r="E77" s="35">
        <f t="shared" si="45"/>
        <v>0</v>
      </c>
      <c r="F77" s="35">
        <f t="shared" si="45"/>
        <v>0</v>
      </c>
      <c r="G77" s="39">
        <v>0</v>
      </c>
      <c r="H77" s="41">
        <v>0</v>
      </c>
      <c r="I77" s="39">
        <v>0</v>
      </c>
      <c r="J77" s="41">
        <v>0</v>
      </c>
      <c r="K77" s="41">
        <v>0</v>
      </c>
      <c r="L77" s="41"/>
      <c r="M77" s="41">
        <v>0</v>
      </c>
      <c r="N77" s="41"/>
      <c r="O77" s="41">
        <v>0</v>
      </c>
      <c r="P77" s="41"/>
      <c r="Q77" s="104"/>
      <c r="R77" s="104"/>
      <c r="S77" s="104"/>
      <c r="T77" s="104"/>
      <c r="U77" s="104"/>
      <c r="V77" s="104"/>
    </row>
    <row r="78" spans="1:22" ht="27" customHeight="1" x14ac:dyDescent="0.3">
      <c r="A78" s="24"/>
      <c r="B78" s="123"/>
      <c r="C78" s="123"/>
      <c r="D78" s="20" t="s">
        <v>11</v>
      </c>
      <c r="E78" s="35">
        <f t="shared" si="45"/>
        <v>260867.45647</v>
      </c>
      <c r="F78" s="35">
        <f t="shared" si="45"/>
        <v>115110.03778</v>
      </c>
      <c r="G78" s="36">
        <v>49783.733529999998</v>
      </c>
      <c r="H78" s="36">
        <v>49761.887479999998</v>
      </c>
      <c r="I78" s="36">
        <v>51878.757839999998</v>
      </c>
      <c r="J78" s="36">
        <v>65348.150300000001</v>
      </c>
      <c r="K78" s="36">
        <v>53068.3217</v>
      </c>
      <c r="L78" s="36">
        <v>0</v>
      </c>
      <c r="M78" s="36">
        <v>53068.3217</v>
      </c>
      <c r="N78" s="36">
        <v>0</v>
      </c>
      <c r="O78" s="36">
        <v>53068.3217</v>
      </c>
      <c r="P78" s="36">
        <v>0</v>
      </c>
      <c r="Q78" s="104"/>
      <c r="R78" s="104"/>
      <c r="S78" s="104"/>
      <c r="T78" s="104"/>
      <c r="U78" s="104"/>
      <c r="V78" s="104"/>
    </row>
    <row r="79" spans="1:22" ht="48.75" customHeight="1" x14ac:dyDescent="0.3">
      <c r="A79" s="24"/>
      <c r="B79" s="124"/>
      <c r="C79" s="123"/>
      <c r="D79" s="21" t="s">
        <v>12</v>
      </c>
      <c r="E79" s="35">
        <f t="shared" si="45"/>
        <v>0</v>
      </c>
      <c r="F79" s="35">
        <f t="shared" si="45"/>
        <v>0</v>
      </c>
      <c r="G79" s="39">
        <v>0</v>
      </c>
      <c r="H79" s="41">
        <v>0</v>
      </c>
      <c r="I79" s="39">
        <v>0</v>
      </c>
      <c r="J79" s="41">
        <v>0</v>
      </c>
      <c r="K79" s="41">
        <v>0</v>
      </c>
      <c r="L79" s="41"/>
      <c r="M79" s="41">
        <v>0</v>
      </c>
      <c r="N79" s="41"/>
      <c r="O79" s="41">
        <v>0</v>
      </c>
      <c r="P79" s="41"/>
      <c r="Q79" s="104"/>
      <c r="R79" s="104"/>
      <c r="S79" s="104"/>
      <c r="T79" s="104"/>
      <c r="U79" s="104"/>
      <c r="V79" s="104"/>
    </row>
    <row r="80" spans="1:22" ht="29.25" customHeight="1" x14ac:dyDescent="0.3">
      <c r="A80" s="80" t="s">
        <v>67</v>
      </c>
      <c r="B80" s="122" t="s">
        <v>70</v>
      </c>
      <c r="C80" s="123"/>
      <c r="D80" s="91" t="s">
        <v>7</v>
      </c>
      <c r="E80" s="92">
        <f>E82+E83+E84+E85</f>
        <v>16008.687250000001</v>
      </c>
      <c r="F80" s="92">
        <f t="shared" ref="F80:V80" si="46">F82+F83+F84+F85</f>
        <v>7490.2533000000003</v>
      </c>
      <c r="G80" s="92">
        <f t="shared" si="46"/>
        <v>3396.1343700000002</v>
      </c>
      <c r="H80" s="92">
        <f t="shared" si="46"/>
        <v>3396.1343700000002</v>
      </c>
      <c r="I80" s="92">
        <f t="shared" si="46"/>
        <v>3341.11816</v>
      </c>
      <c r="J80" s="92">
        <f t="shared" si="46"/>
        <v>4094.1189300000001</v>
      </c>
      <c r="K80" s="92">
        <f t="shared" si="46"/>
        <v>3090.4782399999999</v>
      </c>
      <c r="L80" s="92">
        <f t="shared" si="46"/>
        <v>0</v>
      </c>
      <c r="M80" s="92">
        <f t="shared" si="46"/>
        <v>3090.4782399999999</v>
      </c>
      <c r="N80" s="92">
        <f t="shared" si="46"/>
        <v>0</v>
      </c>
      <c r="O80" s="92">
        <f t="shared" si="46"/>
        <v>3090.4782399999999</v>
      </c>
      <c r="P80" s="92">
        <f t="shared" si="46"/>
        <v>0</v>
      </c>
      <c r="Q80" s="92">
        <f t="shared" si="46"/>
        <v>0</v>
      </c>
      <c r="R80" s="92">
        <f t="shared" si="46"/>
        <v>0</v>
      </c>
      <c r="S80" s="92">
        <f t="shared" si="46"/>
        <v>0</v>
      </c>
      <c r="T80" s="92">
        <f t="shared" si="46"/>
        <v>0</v>
      </c>
      <c r="U80" s="92">
        <f t="shared" si="46"/>
        <v>0</v>
      </c>
      <c r="V80" s="92">
        <f t="shared" si="46"/>
        <v>0</v>
      </c>
    </row>
    <row r="81" spans="1:22" ht="30.75" customHeight="1" x14ac:dyDescent="0.3">
      <c r="A81" s="24"/>
      <c r="B81" s="123"/>
      <c r="C81" s="123"/>
      <c r="D81" s="17" t="s">
        <v>4</v>
      </c>
      <c r="E81" s="35"/>
      <c r="F81" s="35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104"/>
      <c r="R81" s="104"/>
      <c r="S81" s="104"/>
      <c r="T81" s="104"/>
      <c r="U81" s="104"/>
      <c r="V81" s="104"/>
    </row>
    <row r="82" spans="1:22" ht="45" customHeight="1" x14ac:dyDescent="0.3">
      <c r="A82" s="24"/>
      <c r="B82" s="123"/>
      <c r="C82" s="123"/>
      <c r="D82" s="18" t="s">
        <v>9</v>
      </c>
      <c r="E82" s="35">
        <f t="shared" ref="E82:F85" si="47">G82+I82+K82+M82+O82+Q82+S82+U82</f>
        <v>0</v>
      </c>
      <c r="F82" s="35">
        <f t="shared" si="47"/>
        <v>0</v>
      </c>
      <c r="G82" s="39">
        <v>0</v>
      </c>
      <c r="H82" s="41">
        <v>0</v>
      </c>
      <c r="I82" s="39">
        <v>0</v>
      </c>
      <c r="J82" s="41">
        <v>0</v>
      </c>
      <c r="K82" s="41">
        <v>0</v>
      </c>
      <c r="L82" s="41"/>
      <c r="M82" s="41">
        <v>0</v>
      </c>
      <c r="N82" s="41"/>
      <c r="O82" s="41">
        <v>0</v>
      </c>
      <c r="P82" s="41"/>
      <c r="Q82" s="104"/>
      <c r="R82" s="104"/>
      <c r="S82" s="104"/>
      <c r="T82" s="104"/>
      <c r="U82" s="104"/>
      <c r="V82" s="104"/>
    </row>
    <row r="83" spans="1:22" ht="24" customHeight="1" x14ac:dyDescent="0.3">
      <c r="A83" s="24"/>
      <c r="B83" s="123"/>
      <c r="C83" s="123"/>
      <c r="D83" s="19" t="s">
        <v>10</v>
      </c>
      <c r="E83" s="35">
        <f t="shared" si="47"/>
        <v>0</v>
      </c>
      <c r="F83" s="35">
        <f t="shared" si="47"/>
        <v>0</v>
      </c>
      <c r="G83" s="39">
        <v>0</v>
      </c>
      <c r="H83" s="41">
        <v>0</v>
      </c>
      <c r="I83" s="39">
        <v>0</v>
      </c>
      <c r="J83" s="41">
        <v>0</v>
      </c>
      <c r="K83" s="41">
        <v>0</v>
      </c>
      <c r="L83" s="41"/>
      <c r="M83" s="41">
        <v>0</v>
      </c>
      <c r="N83" s="41"/>
      <c r="O83" s="41">
        <v>0</v>
      </c>
      <c r="P83" s="41"/>
      <c r="Q83" s="104"/>
      <c r="R83" s="104"/>
      <c r="S83" s="104"/>
      <c r="T83" s="104"/>
      <c r="U83" s="104"/>
      <c r="V83" s="104"/>
    </row>
    <row r="84" spans="1:22" ht="30.75" customHeight="1" x14ac:dyDescent="0.3">
      <c r="A84" s="24"/>
      <c r="B84" s="123"/>
      <c r="C84" s="123"/>
      <c r="D84" s="20" t="s">
        <v>11</v>
      </c>
      <c r="E84" s="35">
        <f t="shared" si="47"/>
        <v>16008.687250000001</v>
      </c>
      <c r="F84" s="35">
        <f t="shared" si="47"/>
        <v>7490.2533000000003</v>
      </c>
      <c r="G84" s="36">
        <v>3396.1343700000002</v>
      </c>
      <c r="H84" s="36">
        <v>3396.1343700000002</v>
      </c>
      <c r="I84" s="36">
        <v>3341.11816</v>
      </c>
      <c r="J84" s="36">
        <v>4094.1189300000001</v>
      </c>
      <c r="K84" s="36">
        <v>3090.4782399999999</v>
      </c>
      <c r="L84" s="36">
        <v>0</v>
      </c>
      <c r="M84" s="36">
        <v>3090.4782399999999</v>
      </c>
      <c r="N84" s="36">
        <v>0</v>
      </c>
      <c r="O84" s="36">
        <v>3090.4782399999999</v>
      </c>
      <c r="P84" s="36">
        <v>0</v>
      </c>
      <c r="Q84" s="104"/>
      <c r="R84" s="104"/>
      <c r="S84" s="104"/>
      <c r="T84" s="104"/>
      <c r="U84" s="104"/>
      <c r="V84" s="104"/>
    </row>
    <row r="85" spans="1:22" ht="47.25" customHeight="1" x14ac:dyDescent="0.3">
      <c r="A85" s="24"/>
      <c r="B85" s="124"/>
      <c r="C85" s="123"/>
      <c r="D85" s="21" t="s">
        <v>12</v>
      </c>
      <c r="E85" s="35">
        <f t="shared" si="47"/>
        <v>0</v>
      </c>
      <c r="F85" s="35">
        <f t="shared" si="47"/>
        <v>0</v>
      </c>
      <c r="G85" s="39">
        <v>0</v>
      </c>
      <c r="H85" s="41">
        <v>0</v>
      </c>
      <c r="I85" s="39">
        <v>0</v>
      </c>
      <c r="J85" s="41">
        <v>0</v>
      </c>
      <c r="K85" s="41">
        <v>0</v>
      </c>
      <c r="L85" s="41"/>
      <c r="M85" s="41">
        <v>0</v>
      </c>
      <c r="N85" s="41"/>
      <c r="O85" s="41">
        <v>0</v>
      </c>
      <c r="P85" s="41"/>
      <c r="Q85" s="104"/>
      <c r="R85" s="104"/>
      <c r="S85" s="104"/>
      <c r="T85" s="104"/>
      <c r="U85" s="104"/>
      <c r="V85" s="104"/>
    </row>
    <row r="86" spans="1:22" ht="27" customHeight="1" x14ac:dyDescent="0.3">
      <c r="A86" s="80" t="s">
        <v>68</v>
      </c>
      <c r="B86" s="122" t="s">
        <v>71</v>
      </c>
      <c r="C86" s="123"/>
      <c r="D86" s="91" t="s">
        <v>7</v>
      </c>
      <c r="E86" s="92">
        <f t="shared" ref="E86:F86" si="48">E88+E89+E90+E91</f>
        <v>15414.4442</v>
      </c>
      <c r="F86" s="92">
        <f t="shared" si="48"/>
        <v>7826.0738499999998</v>
      </c>
      <c r="G86" s="92">
        <f>G88+G89+G90+G91</f>
        <v>5151.1093199999996</v>
      </c>
      <c r="H86" s="92">
        <f>H88+H89+H90+H91</f>
        <v>4870.4486399999996</v>
      </c>
      <c r="I86" s="92">
        <f>I88+I89+I90+I91</f>
        <v>2153.0001200000002</v>
      </c>
      <c r="J86" s="92">
        <f>J88+J89+J90+J91</f>
        <v>2955.6252100000002</v>
      </c>
      <c r="K86" s="92">
        <f>K88+K89+K90+K91</f>
        <v>2703.4449199999999</v>
      </c>
      <c r="L86" s="92"/>
      <c r="M86" s="92">
        <f>M88+M89+M90+M91</f>
        <v>2703.4449199999999</v>
      </c>
      <c r="N86" s="92"/>
      <c r="O86" s="92">
        <f>O88+O89+O90+O91</f>
        <v>2703.4449199999999</v>
      </c>
      <c r="P86" s="92"/>
      <c r="Q86" s="92"/>
      <c r="R86" s="92"/>
      <c r="S86" s="92"/>
      <c r="T86" s="92"/>
      <c r="U86" s="92"/>
      <c r="V86" s="92"/>
    </row>
    <row r="87" spans="1:22" ht="26.25" customHeight="1" x14ac:dyDescent="0.3">
      <c r="A87" s="24"/>
      <c r="B87" s="123"/>
      <c r="C87" s="123"/>
      <c r="D87" s="17" t="s">
        <v>4</v>
      </c>
      <c r="E87" s="35"/>
      <c r="F87" s="35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104"/>
      <c r="R87" s="104"/>
      <c r="S87" s="104"/>
      <c r="T87" s="104"/>
      <c r="U87" s="104"/>
      <c r="V87" s="104"/>
    </row>
    <row r="88" spans="1:22" ht="42" customHeight="1" x14ac:dyDescent="0.3">
      <c r="A88" s="24"/>
      <c r="B88" s="123"/>
      <c r="C88" s="123"/>
      <c r="D88" s="18" t="s">
        <v>9</v>
      </c>
      <c r="E88" s="35">
        <f t="shared" ref="E88:F91" si="49">G88+I88+K88+M88+O88+Q88+S88+U88</f>
        <v>0</v>
      </c>
      <c r="F88" s="35">
        <f t="shared" si="49"/>
        <v>0</v>
      </c>
      <c r="G88" s="39">
        <v>0</v>
      </c>
      <c r="H88" s="41">
        <v>0</v>
      </c>
      <c r="I88" s="39">
        <v>0</v>
      </c>
      <c r="J88" s="41">
        <v>0</v>
      </c>
      <c r="K88" s="41">
        <v>0</v>
      </c>
      <c r="L88" s="41"/>
      <c r="M88" s="41">
        <v>0</v>
      </c>
      <c r="N88" s="41"/>
      <c r="O88" s="41">
        <v>0</v>
      </c>
      <c r="P88" s="41"/>
      <c r="Q88" s="104"/>
      <c r="R88" s="104"/>
      <c r="S88" s="104"/>
      <c r="T88" s="104"/>
      <c r="U88" s="104"/>
      <c r="V88" s="104"/>
    </row>
    <row r="89" spans="1:22" ht="24.75" customHeight="1" x14ac:dyDescent="0.3">
      <c r="A89" s="24"/>
      <c r="B89" s="123"/>
      <c r="C89" s="123"/>
      <c r="D89" s="19" t="s">
        <v>10</v>
      </c>
      <c r="E89" s="35">
        <f t="shared" si="49"/>
        <v>0</v>
      </c>
      <c r="F89" s="35">
        <f t="shared" si="49"/>
        <v>0</v>
      </c>
      <c r="G89" s="39">
        <v>0</v>
      </c>
      <c r="H89" s="41">
        <v>0</v>
      </c>
      <c r="I89" s="39">
        <v>0</v>
      </c>
      <c r="J89" s="41">
        <v>0</v>
      </c>
      <c r="K89" s="41">
        <v>0</v>
      </c>
      <c r="L89" s="41"/>
      <c r="M89" s="41">
        <v>0</v>
      </c>
      <c r="N89" s="41"/>
      <c r="O89" s="41">
        <v>0</v>
      </c>
      <c r="P89" s="41"/>
      <c r="Q89" s="104"/>
      <c r="R89" s="104"/>
      <c r="S89" s="104"/>
      <c r="T89" s="104"/>
      <c r="U89" s="104"/>
      <c r="V89" s="104"/>
    </row>
    <row r="90" spans="1:22" ht="27" customHeight="1" x14ac:dyDescent="0.3">
      <c r="A90" s="24"/>
      <c r="B90" s="123"/>
      <c r="C90" s="123"/>
      <c r="D90" s="20" t="s">
        <v>11</v>
      </c>
      <c r="E90" s="35">
        <f t="shared" si="49"/>
        <v>15414.4442</v>
      </c>
      <c r="F90" s="35">
        <f t="shared" si="49"/>
        <v>7826.0738499999998</v>
      </c>
      <c r="G90" s="36">
        <v>5151.1093199999996</v>
      </c>
      <c r="H90" s="36">
        <v>4870.4486399999996</v>
      </c>
      <c r="I90" s="36">
        <v>2153.0001200000002</v>
      </c>
      <c r="J90" s="36">
        <v>2955.6252100000002</v>
      </c>
      <c r="K90" s="36">
        <v>2703.4449199999999</v>
      </c>
      <c r="L90" s="36">
        <v>0</v>
      </c>
      <c r="M90" s="36">
        <v>2703.4449199999999</v>
      </c>
      <c r="N90" s="36">
        <v>0</v>
      </c>
      <c r="O90" s="36">
        <v>2703.4449199999999</v>
      </c>
      <c r="P90" s="41">
        <v>0</v>
      </c>
      <c r="Q90" s="104"/>
      <c r="R90" s="104"/>
      <c r="S90" s="104"/>
      <c r="T90" s="104"/>
      <c r="U90" s="104"/>
      <c r="V90" s="104"/>
    </row>
    <row r="91" spans="1:22" ht="48.75" customHeight="1" x14ac:dyDescent="0.3">
      <c r="A91" s="24"/>
      <c r="B91" s="124"/>
      <c r="C91" s="123"/>
      <c r="D91" s="21" t="s">
        <v>12</v>
      </c>
      <c r="E91" s="35">
        <f t="shared" si="49"/>
        <v>0</v>
      </c>
      <c r="F91" s="35">
        <f t="shared" si="49"/>
        <v>0</v>
      </c>
      <c r="G91" s="39">
        <v>0</v>
      </c>
      <c r="H91" s="41">
        <v>0</v>
      </c>
      <c r="I91" s="39">
        <v>0</v>
      </c>
      <c r="J91" s="41">
        <v>0</v>
      </c>
      <c r="K91" s="41">
        <v>0</v>
      </c>
      <c r="L91" s="41"/>
      <c r="M91" s="41">
        <v>0</v>
      </c>
      <c r="N91" s="41"/>
      <c r="O91" s="41">
        <v>0</v>
      </c>
      <c r="P91" s="41"/>
      <c r="Q91" s="104"/>
      <c r="R91" s="104"/>
      <c r="S91" s="104"/>
      <c r="T91" s="104"/>
      <c r="U91" s="104"/>
      <c r="V91" s="104"/>
    </row>
    <row r="92" spans="1:22" ht="33" customHeight="1" x14ac:dyDescent="0.3">
      <c r="A92" s="80" t="s">
        <v>69</v>
      </c>
      <c r="B92" s="122" t="s">
        <v>72</v>
      </c>
      <c r="C92" s="123"/>
      <c r="D92" s="91" t="s">
        <v>7</v>
      </c>
      <c r="E92" s="92">
        <f>E94+E95+E96+E97</f>
        <v>8882.3410900000017</v>
      </c>
      <c r="F92" s="92">
        <f>F94+F95+F96+F97</f>
        <v>4155.1725399999996</v>
      </c>
      <c r="G92" s="92">
        <f>G96+G95+G94</f>
        <v>2076.0826200000001</v>
      </c>
      <c r="H92" s="92">
        <f t="shared" ref="H92:V92" si="50">H96+H95+H94</f>
        <v>2140.52162</v>
      </c>
      <c r="I92" s="92">
        <f t="shared" si="50"/>
        <v>2804.2449100000003</v>
      </c>
      <c r="J92" s="92">
        <f t="shared" si="50"/>
        <v>2014.6509199999998</v>
      </c>
      <c r="K92" s="92">
        <f t="shared" si="50"/>
        <v>1324.3205200000002</v>
      </c>
      <c r="L92" s="92">
        <f t="shared" si="50"/>
        <v>0</v>
      </c>
      <c r="M92" s="92">
        <f t="shared" si="50"/>
        <v>1338.8465200000001</v>
      </c>
      <c r="N92" s="92">
        <f t="shared" si="50"/>
        <v>0</v>
      </c>
      <c r="O92" s="92">
        <f t="shared" si="50"/>
        <v>1338.8465200000001</v>
      </c>
      <c r="P92" s="92">
        <f t="shared" si="50"/>
        <v>0</v>
      </c>
      <c r="Q92" s="92">
        <f t="shared" si="50"/>
        <v>0</v>
      </c>
      <c r="R92" s="92">
        <f t="shared" si="50"/>
        <v>0</v>
      </c>
      <c r="S92" s="92">
        <f t="shared" si="50"/>
        <v>0</v>
      </c>
      <c r="T92" s="92">
        <f t="shared" si="50"/>
        <v>0</v>
      </c>
      <c r="U92" s="92">
        <f t="shared" si="50"/>
        <v>0</v>
      </c>
      <c r="V92" s="92">
        <f t="shared" si="50"/>
        <v>0</v>
      </c>
    </row>
    <row r="93" spans="1:22" ht="30" customHeight="1" x14ac:dyDescent="0.3">
      <c r="A93" s="24"/>
      <c r="B93" s="123"/>
      <c r="C93" s="123"/>
      <c r="D93" s="17" t="s">
        <v>4</v>
      </c>
      <c r="E93" s="35"/>
      <c r="F93" s="35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104"/>
      <c r="R93" s="104"/>
      <c r="S93" s="104"/>
      <c r="T93" s="104"/>
      <c r="U93" s="104"/>
      <c r="V93" s="104"/>
    </row>
    <row r="94" spans="1:22" ht="48" customHeight="1" x14ac:dyDescent="0.3">
      <c r="A94" s="24"/>
      <c r="B94" s="123"/>
      <c r="C94" s="123"/>
      <c r="D94" s="18" t="s">
        <v>9</v>
      </c>
      <c r="E94" s="35">
        <f t="shared" ref="E94:F97" si="51">G94+I94+K94+M94+O94+Q94+S94+U94</f>
        <v>464.83528000000001</v>
      </c>
      <c r="F94" s="35">
        <f t="shared" si="51"/>
        <v>384.26128</v>
      </c>
      <c r="G94" s="39">
        <v>0</v>
      </c>
      <c r="H94" s="41">
        <v>0</v>
      </c>
      <c r="I94" s="36">
        <v>464.83528000000001</v>
      </c>
      <c r="J94" s="37">
        <v>384.26128</v>
      </c>
      <c r="K94" s="41">
        <v>0</v>
      </c>
      <c r="L94" s="41"/>
      <c r="M94" s="41">
        <v>0</v>
      </c>
      <c r="N94" s="41"/>
      <c r="O94" s="41">
        <v>0</v>
      </c>
      <c r="P94" s="41"/>
      <c r="Q94" s="104"/>
      <c r="R94" s="104"/>
      <c r="S94" s="104"/>
      <c r="T94" s="104"/>
      <c r="U94" s="104"/>
      <c r="V94" s="104"/>
    </row>
    <row r="95" spans="1:22" ht="30.75" customHeight="1" x14ac:dyDescent="0.3">
      <c r="A95" s="24"/>
      <c r="B95" s="123"/>
      <c r="C95" s="123"/>
      <c r="D95" s="19" t="s">
        <v>10</v>
      </c>
      <c r="E95" s="35">
        <f t="shared" si="51"/>
        <v>1409.89536</v>
      </c>
      <c r="F95" s="35">
        <f t="shared" si="51"/>
        <v>261.27555999999998</v>
      </c>
      <c r="G95" s="36">
        <v>75.938999999999993</v>
      </c>
      <c r="H95" s="41">
        <v>75.938999999999993</v>
      </c>
      <c r="I95" s="36">
        <v>1055.1693600000001</v>
      </c>
      <c r="J95" s="37">
        <v>185.33655999999999</v>
      </c>
      <c r="K95" s="36">
        <v>83.245000000000005</v>
      </c>
      <c r="L95" s="41"/>
      <c r="M95" s="36">
        <v>97.771000000000001</v>
      </c>
      <c r="N95" s="41"/>
      <c r="O95" s="36">
        <v>97.771000000000001</v>
      </c>
      <c r="P95" s="41"/>
      <c r="Q95" s="104"/>
      <c r="R95" s="104"/>
      <c r="S95" s="104"/>
      <c r="T95" s="104"/>
      <c r="U95" s="104"/>
      <c r="V95" s="104"/>
    </row>
    <row r="96" spans="1:22" ht="35.25" customHeight="1" x14ac:dyDescent="0.3">
      <c r="A96" s="24"/>
      <c r="B96" s="123"/>
      <c r="C96" s="123"/>
      <c r="D96" s="20" t="s">
        <v>11</v>
      </c>
      <c r="E96" s="35">
        <f t="shared" si="51"/>
        <v>7007.610450000001</v>
      </c>
      <c r="F96" s="35">
        <f t="shared" si="51"/>
        <v>3509.6356999999998</v>
      </c>
      <c r="G96" s="36">
        <v>2000.1436200000001</v>
      </c>
      <c r="H96" s="36">
        <v>2064.5826200000001</v>
      </c>
      <c r="I96" s="36">
        <v>1284.24027</v>
      </c>
      <c r="J96" s="36">
        <v>1445.0530799999999</v>
      </c>
      <c r="K96" s="36">
        <v>1241.0755200000001</v>
      </c>
      <c r="L96" s="36">
        <v>0</v>
      </c>
      <c r="M96" s="36">
        <v>1241.0755200000001</v>
      </c>
      <c r="N96" s="36">
        <v>0</v>
      </c>
      <c r="O96" s="36">
        <v>1241.0755200000001</v>
      </c>
      <c r="P96" s="36">
        <v>0</v>
      </c>
      <c r="Q96" s="104"/>
      <c r="R96" s="104"/>
      <c r="S96" s="104"/>
      <c r="T96" s="104"/>
      <c r="U96" s="104"/>
      <c r="V96" s="104"/>
    </row>
    <row r="97" spans="1:22" ht="51" customHeight="1" x14ac:dyDescent="0.3">
      <c r="A97" s="24"/>
      <c r="B97" s="124"/>
      <c r="C97" s="123"/>
      <c r="D97" s="21" t="s">
        <v>12</v>
      </c>
      <c r="E97" s="35">
        <f t="shared" si="51"/>
        <v>0</v>
      </c>
      <c r="F97" s="35">
        <f t="shared" si="51"/>
        <v>0</v>
      </c>
      <c r="G97" s="39">
        <v>0</v>
      </c>
      <c r="H97" s="41">
        <v>0</v>
      </c>
      <c r="I97" s="39">
        <v>0</v>
      </c>
      <c r="J97" s="41">
        <v>0</v>
      </c>
      <c r="K97" s="41">
        <v>0</v>
      </c>
      <c r="L97" s="41"/>
      <c r="M97" s="41">
        <v>0</v>
      </c>
      <c r="N97" s="41"/>
      <c r="O97" s="41">
        <v>0</v>
      </c>
      <c r="P97" s="41"/>
      <c r="Q97" s="104"/>
      <c r="R97" s="104"/>
      <c r="S97" s="104"/>
      <c r="T97" s="104"/>
      <c r="U97" s="104"/>
      <c r="V97" s="104"/>
    </row>
    <row r="98" spans="1:22" ht="24.75" customHeight="1" x14ac:dyDescent="0.3">
      <c r="A98" s="80" t="s">
        <v>104</v>
      </c>
      <c r="B98" s="122" t="s">
        <v>127</v>
      </c>
      <c r="C98" s="26"/>
      <c r="D98" s="91" t="s">
        <v>7</v>
      </c>
      <c r="E98" s="92">
        <f t="shared" ref="E98:J98" si="52">E100+E101+E102+E103</f>
        <v>20217.5586</v>
      </c>
      <c r="F98" s="92">
        <f t="shared" si="52"/>
        <v>12494.12694</v>
      </c>
      <c r="G98" s="92">
        <f t="shared" si="52"/>
        <v>7536.3966600000003</v>
      </c>
      <c r="H98" s="92">
        <f t="shared" si="52"/>
        <v>7536.3966600000003</v>
      </c>
      <c r="I98" s="92">
        <f t="shared" si="52"/>
        <v>5300.9922299999998</v>
      </c>
      <c r="J98" s="92">
        <f t="shared" si="52"/>
        <v>4957.7302799999998</v>
      </c>
      <c r="K98" s="92">
        <f t="shared" ref="K98:V98" si="53">K100+K101+K102+K103</f>
        <v>2460.0565700000002</v>
      </c>
      <c r="L98" s="92">
        <f t="shared" si="53"/>
        <v>0</v>
      </c>
      <c r="M98" s="92">
        <f t="shared" si="53"/>
        <v>2460.0565700000002</v>
      </c>
      <c r="N98" s="92">
        <f t="shared" si="53"/>
        <v>0</v>
      </c>
      <c r="O98" s="92">
        <f t="shared" si="53"/>
        <v>2460.0565700000002</v>
      </c>
      <c r="P98" s="92">
        <f t="shared" si="53"/>
        <v>0</v>
      </c>
      <c r="Q98" s="92">
        <f t="shared" si="53"/>
        <v>0</v>
      </c>
      <c r="R98" s="92">
        <f t="shared" si="53"/>
        <v>0</v>
      </c>
      <c r="S98" s="92">
        <f t="shared" si="53"/>
        <v>0</v>
      </c>
      <c r="T98" s="92">
        <f t="shared" si="53"/>
        <v>0</v>
      </c>
      <c r="U98" s="92">
        <f t="shared" si="53"/>
        <v>0</v>
      </c>
      <c r="V98" s="92">
        <f t="shared" si="53"/>
        <v>0</v>
      </c>
    </row>
    <row r="99" spans="1:22" ht="22.5" customHeight="1" x14ac:dyDescent="0.3">
      <c r="A99" s="24"/>
      <c r="B99" s="123"/>
      <c r="C99" s="26"/>
      <c r="D99" s="17" t="s">
        <v>4</v>
      </c>
      <c r="E99" s="35"/>
      <c r="F99" s="35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104"/>
      <c r="R99" s="104"/>
      <c r="S99" s="104"/>
      <c r="T99" s="104"/>
      <c r="U99" s="104"/>
      <c r="V99" s="104"/>
    </row>
    <row r="100" spans="1:22" ht="48.75" customHeight="1" x14ac:dyDescent="0.3">
      <c r="A100" s="24"/>
      <c r="B100" s="123"/>
      <c r="C100" s="26"/>
      <c r="D100" s="18" t="s">
        <v>9</v>
      </c>
      <c r="E100" s="35">
        <f t="shared" ref="E100:F103" si="54">G100+I100+K100+M100+O100+Q100+S100+U100</f>
        <v>0</v>
      </c>
      <c r="F100" s="35">
        <f t="shared" si="54"/>
        <v>0</v>
      </c>
      <c r="G100" s="38">
        <v>0</v>
      </c>
      <c r="H100" s="41">
        <v>0</v>
      </c>
      <c r="I100" s="38">
        <v>0</v>
      </c>
      <c r="J100" s="41">
        <v>0</v>
      </c>
      <c r="K100" s="41">
        <v>0</v>
      </c>
      <c r="L100" s="41"/>
      <c r="M100" s="41">
        <v>0</v>
      </c>
      <c r="N100" s="41"/>
      <c r="O100" s="41">
        <v>0</v>
      </c>
      <c r="P100" s="41"/>
      <c r="Q100" s="104"/>
      <c r="R100" s="104"/>
      <c r="S100" s="104"/>
      <c r="T100" s="104"/>
      <c r="U100" s="104"/>
      <c r="V100" s="104"/>
    </row>
    <row r="101" spans="1:22" ht="28.5" customHeight="1" x14ac:dyDescent="0.3">
      <c r="A101" s="24"/>
      <c r="B101" s="123"/>
      <c r="C101" s="26"/>
      <c r="D101" s="19" t="s">
        <v>10</v>
      </c>
      <c r="E101" s="35">
        <f t="shared" si="54"/>
        <v>0</v>
      </c>
      <c r="F101" s="35">
        <f t="shared" si="54"/>
        <v>0</v>
      </c>
      <c r="G101" s="38">
        <v>0</v>
      </c>
      <c r="H101" s="41">
        <v>0</v>
      </c>
      <c r="I101" s="38">
        <v>0</v>
      </c>
      <c r="J101" s="41">
        <v>0</v>
      </c>
      <c r="K101" s="41">
        <v>0</v>
      </c>
      <c r="L101" s="41"/>
      <c r="M101" s="41">
        <v>0</v>
      </c>
      <c r="N101" s="41"/>
      <c r="O101" s="41">
        <v>0</v>
      </c>
      <c r="P101" s="41"/>
      <c r="Q101" s="104"/>
      <c r="R101" s="104"/>
      <c r="S101" s="104"/>
      <c r="T101" s="104"/>
      <c r="U101" s="104"/>
      <c r="V101" s="104"/>
    </row>
    <row r="102" spans="1:22" ht="27.75" customHeight="1" x14ac:dyDescent="0.3">
      <c r="A102" s="24"/>
      <c r="B102" s="123"/>
      <c r="C102" s="26"/>
      <c r="D102" s="20" t="s">
        <v>11</v>
      </c>
      <c r="E102" s="35">
        <f t="shared" si="54"/>
        <v>20217.5586</v>
      </c>
      <c r="F102" s="35">
        <f t="shared" si="54"/>
        <v>12494.12694</v>
      </c>
      <c r="G102" s="38">
        <v>7536.3966600000003</v>
      </c>
      <c r="H102" s="38">
        <v>7536.3966600000003</v>
      </c>
      <c r="I102" s="38">
        <v>5300.9922299999998</v>
      </c>
      <c r="J102" s="38">
        <v>4957.7302799999998</v>
      </c>
      <c r="K102" s="38">
        <v>2460.0565700000002</v>
      </c>
      <c r="L102" s="38">
        <v>0</v>
      </c>
      <c r="M102" s="38">
        <v>2460.0565700000002</v>
      </c>
      <c r="N102" s="38">
        <v>0</v>
      </c>
      <c r="O102" s="38">
        <v>2460.0565700000002</v>
      </c>
      <c r="P102" s="41">
        <v>0</v>
      </c>
      <c r="Q102" s="104"/>
      <c r="R102" s="104"/>
      <c r="S102" s="104"/>
      <c r="T102" s="104"/>
      <c r="U102" s="104"/>
      <c r="V102" s="104"/>
    </row>
    <row r="103" spans="1:22" ht="48.75" customHeight="1" x14ac:dyDescent="0.3">
      <c r="A103" s="24"/>
      <c r="B103" s="124"/>
      <c r="C103" s="26"/>
      <c r="D103" s="21" t="s">
        <v>12</v>
      </c>
      <c r="E103" s="35">
        <f t="shared" si="54"/>
        <v>0</v>
      </c>
      <c r="F103" s="35">
        <f t="shared" si="54"/>
        <v>0</v>
      </c>
      <c r="G103" s="38">
        <v>0</v>
      </c>
      <c r="H103" s="41">
        <v>0</v>
      </c>
      <c r="I103" s="38">
        <v>0</v>
      </c>
      <c r="J103" s="41">
        <v>0</v>
      </c>
      <c r="K103" s="41">
        <v>0</v>
      </c>
      <c r="L103" s="41"/>
      <c r="M103" s="41">
        <v>0</v>
      </c>
      <c r="N103" s="41"/>
      <c r="O103" s="41">
        <v>0</v>
      </c>
      <c r="P103" s="41"/>
      <c r="Q103" s="104"/>
      <c r="R103" s="104"/>
      <c r="S103" s="104"/>
      <c r="T103" s="104"/>
      <c r="U103" s="104"/>
      <c r="V103" s="104"/>
    </row>
    <row r="104" spans="1:22" ht="22.5" customHeight="1" x14ac:dyDescent="0.2">
      <c r="A104" s="81" t="s">
        <v>44</v>
      </c>
      <c r="B104" s="122" t="s">
        <v>49</v>
      </c>
      <c r="C104" s="126" t="s">
        <v>147</v>
      </c>
      <c r="D104" s="96" t="s">
        <v>7</v>
      </c>
      <c r="E104" s="97">
        <f>E106+E107+E108+E109</f>
        <v>930590.08422999992</v>
      </c>
      <c r="F104" s="97">
        <f>F106+F107+F108+F109</f>
        <v>335814.88694</v>
      </c>
      <c r="G104" s="97">
        <f t="shared" ref="G104:V104" si="55">G106+G107+G108+G109</f>
        <v>171132.10853000003</v>
      </c>
      <c r="H104" s="97">
        <f t="shared" si="55"/>
        <v>155681.90781</v>
      </c>
      <c r="I104" s="97">
        <f t="shared" si="55"/>
        <v>179812.20631000001</v>
      </c>
      <c r="J104" s="97">
        <f t="shared" si="55"/>
        <v>180132.97912999999</v>
      </c>
      <c r="K104" s="97">
        <f t="shared" si="55"/>
        <v>187277.97041000001</v>
      </c>
      <c r="L104" s="97">
        <f t="shared" si="55"/>
        <v>0</v>
      </c>
      <c r="M104" s="97">
        <f t="shared" si="55"/>
        <v>196183.89948999998</v>
      </c>
      <c r="N104" s="97">
        <f t="shared" si="55"/>
        <v>0</v>
      </c>
      <c r="O104" s="97">
        <f t="shared" si="55"/>
        <v>196183.89948999998</v>
      </c>
      <c r="P104" s="97">
        <f t="shared" si="55"/>
        <v>0</v>
      </c>
      <c r="Q104" s="97">
        <f t="shared" si="55"/>
        <v>0</v>
      </c>
      <c r="R104" s="97">
        <f t="shared" si="55"/>
        <v>0</v>
      </c>
      <c r="S104" s="97">
        <f t="shared" si="55"/>
        <v>0</v>
      </c>
      <c r="T104" s="97">
        <f t="shared" si="55"/>
        <v>0</v>
      </c>
      <c r="U104" s="97">
        <f t="shared" si="55"/>
        <v>0</v>
      </c>
      <c r="V104" s="97">
        <f t="shared" si="55"/>
        <v>0</v>
      </c>
    </row>
    <row r="105" spans="1:22" ht="23.25" x14ac:dyDescent="0.2">
      <c r="A105" s="45"/>
      <c r="B105" s="123"/>
      <c r="C105" s="127"/>
      <c r="D105" s="17" t="s">
        <v>4</v>
      </c>
      <c r="E105" s="35"/>
      <c r="F105" s="35">
        <v>0</v>
      </c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104"/>
      <c r="R105" s="104"/>
      <c r="S105" s="104"/>
      <c r="T105" s="104"/>
      <c r="U105" s="104"/>
      <c r="V105" s="104"/>
    </row>
    <row r="106" spans="1:22" ht="23.25" x14ac:dyDescent="0.2">
      <c r="A106" s="45"/>
      <c r="B106" s="123"/>
      <c r="C106" s="127"/>
      <c r="D106" s="18" t="s">
        <v>17</v>
      </c>
      <c r="E106" s="35">
        <f t="shared" ref="E106:F109" si="56">G106+I106+K106+M106+O106+Q106+S106+U106</f>
        <v>12500</v>
      </c>
      <c r="F106" s="35">
        <f t="shared" si="56"/>
        <v>12500</v>
      </c>
      <c r="G106" s="36">
        <v>12500</v>
      </c>
      <c r="H106" s="36">
        <v>12500</v>
      </c>
      <c r="I106" s="36">
        <v>0</v>
      </c>
      <c r="J106" s="36">
        <v>0</v>
      </c>
      <c r="K106" s="36">
        <v>0</v>
      </c>
      <c r="L106" s="36"/>
      <c r="M106" s="36">
        <v>0</v>
      </c>
      <c r="N106" s="36"/>
      <c r="O106" s="36">
        <v>0</v>
      </c>
      <c r="P106" s="36"/>
      <c r="Q106" s="104"/>
      <c r="R106" s="104"/>
      <c r="S106" s="104"/>
      <c r="T106" s="104"/>
      <c r="U106" s="104"/>
      <c r="V106" s="104"/>
    </row>
    <row r="107" spans="1:22" ht="23.25" x14ac:dyDescent="0.2">
      <c r="A107" s="45"/>
      <c r="B107" s="123"/>
      <c r="C107" s="127"/>
      <c r="D107" s="19" t="s">
        <v>10</v>
      </c>
      <c r="E107" s="35">
        <f t="shared" si="56"/>
        <v>5945.0050000000001</v>
      </c>
      <c r="F107" s="35">
        <f t="shared" si="56"/>
        <v>5441.11204</v>
      </c>
      <c r="G107" s="36">
        <v>5273</v>
      </c>
      <c r="H107" s="36">
        <v>5273.1070399999999</v>
      </c>
      <c r="I107" s="36">
        <v>168.005</v>
      </c>
      <c r="J107" s="36">
        <v>168.005</v>
      </c>
      <c r="K107" s="36">
        <v>168</v>
      </c>
      <c r="L107" s="36"/>
      <c r="M107" s="36">
        <v>168</v>
      </c>
      <c r="N107" s="36"/>
      <c r="O107" s="36">
        <v>168</v>
      </c>
      <c r="P107" s="36"/>
      <c r="Q107" s="104"/>
      <c r="R107" s="104"/>
      <c r="S107" s="104"/>
      <c r="T107" s="104"/>
      <c r="U107" s="104"/>
      <c r="V107" s="104"/>
    </row>
    <row r="108" spans="1:22" ht="23.25" x14ac:dyDescent="0.2">
      <c r="A108" s="45"/>
      <c r="B108" s="123"/>
      <c r="C108" s="127"/>
      <c r="D108" s="20" t="s">
        <v>11</v>
      </c>
      <c r="E108" s="35">
        <f t="shared" si="56"/>
        <v>833219.62339999992</v>
      </c>
      <c r="F108" s="35">
        <f t="shared" si="56"/>
        <v>305179.9449</v>
      </c>
      <c r="G108" s="36">
        <v>139217.53838000001</v>
      </c>
      <c r="H108" s="36">
        <v>137908.80077</v>
      </c>
      <c r="I108" s="36">
        <v>164154.18848000001</v>
      </c>
      <c r="J108" s="36">
        <v>167271.14413</v>
      </c>
      <c r="K108" s="36">
        <v>171167.98138000001</v>
      </c>
      <c r="L108" s="36"/>
      <c r="M108" s="36">
        <v>179339.95757999999</v>
      </c>
      <c r="N108" s="36"/>
      <c r="O108" s="36">
        <v>179339.95757999999</v>
      </c>
      <c r="P108" s="36"/>
      <c r="Q108" s="104"/>
      <c r="R108" s="104"/>
      <c r="S108" s="104"/>
      <c r="T108" s="104"/>
      <c r="U108" s="104"/>
      <c r="V108" s="104"/>
    </row>
    <row r="109" spans="1:22" ht="314.25" customHeight="1" x14ac:dyDescent="0.2">
      <c r="A109" s="45"/>
      <c r="B109" s="124"/>
      <c r="C109" s="128"/>
      <c r="D109" s="21" t="s">
        <v>12</v>
      </c>
      <c r="E109" s="35">
        <f t="shared" si="56"/>
        <v>78925.455830000006</v>
      </c>
      <c r="F109" s="35">
        <f t="shared" si="56"/>
        <v>12693.83</v>
      </c>
      <c r="G109" s="36">
        <v>14141.57015</v>
      </c>
      <c r="H109" s="36"/>
      <c r="I109" s="36">
        <v>15490.01283</v>
      </c>
      <c r="J109" s="36">
        <v>12693.83</v>
      </c>
      <c r="K109" s="36">
        <v>15941.989030000001</v>
      </c>
      <c r="L109" s="36"/>
      <c r="M109" s="36">
        <v>16675.941910000001</v>
      </c>
      <c r="N109" s="36"/>
      <c r="O109" s="36">
        <v>16675.941910000001</v>
      </c>
      <c r="P109" s="36"/>
      <c r="Q109" s="104"/>
      <c r="R109" s="104"/>
      <c r="S109" s="104"/>
      <c r="T109" s="104"/>
      <c r="U109" s="104"/>
      <c r="V109" s="104"/>
    </row>
    <row r="110" spans="1:22" ht="34.5" customHeight="1" x14ac:dyDescent="0.3">
      <c r="A110" s="83" t="s">
        <v>48</v>
      </c>
      <c r="B110" s="122" t="s">
        <v>95</v>
      </c>
      <c r="C110" s="126" t="s">
        <v>129</v>
      </c>
      <c r="D110" s="96" t="s">
        <v>7</v>
      </c>
      <c r="E110" s="97">
        <f>E112+E113+E114+E115</f>
        <v>159875.07</v>
      </c>
      <c r="F110" s="97">
        <f>F112+F113+F114+F115</f>
        <v>192542.67228</v>
      </c>
      <c r="G110" s="97">
        <f t="shared" ref="G110:V110" si="57">G112+G113+G114+G115</f>
        <v>36195.07</v>
      </c>
      <c r="H110" s="97">
        <f t="shared" si="57"/>
        <v>91075.057830000005</v>
      </c>
      <c r="I110" s="97">
        <f t="shared" si="57"/>
        <v>31853</v>
      </c>
      <c r="J110" s="97">
        <f t="shared" si="57"/>
        <v>101467.61445000001</v>
      </c>
      <c r="K110" s="97">
        <f t="shared" si="57"/>
        <v>30609</v>
      </c>
      <c r="L110" s="97">
        <f t="shared" si="57"/>
        <v>0</v>
      </c>
      <c r="M110" s="97">
        <f t="shared" si="57"/>
        <v>30609</v>
      </c>
      <c r="N110" s="97">
        <f t="shared" si="57"/>
        <v>0</v>
      </c>
      <c r="O110" s="97">
        <f t="shared" si="57"/>
        <v>30609</v>
      </c>
      <c r="P110" s="97">
        <f t="shared" si="57"/>
        <v>0</v>
      </c>
      <c r="Q110" s="97">
        <f t="shared" si="57"/>
        <v>0</v>
      </c>
      <c r="R110" s="97">
        <f t="shared" si="57"/>
        <v>0</v>
      </c>
      <c r="S110" s="97">
        <f t="shared" si="57"/>
        <v>0</v>
      </c>
      <c r="T110" s="97">
        <f t="shared" si="57"/>
        <v>0</v>
      </c>
      <c r="U110" s="97">
        <f t="shared" si="57"/>
        <v>0</v>
      </c>
      <c r="V110" s="97">
        <f t="shared" si="57"/>
        <v>0</v>
      </c>
    </row>
    <row r="111" spans="1:22" ht="27.75" customHeight="1" x14ac:dyDescent="0.3">
      <c r="A111" s="24"/>
      <c r="B111" s="123"/>
      <c r="C111" s="127"/>
      <c r="D111" s="17" t="s">
        <v>4</v>
      </c>
      <c r="E111" s="35"/>
      <c r="F111" s="35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104"/>
      <c r="R111" s="104"/>
      <c r="S111" s="104"/>
      <c r="T111" s="104"/>
      <c r="U111" s="104"/>
      <c r="V111" s="104"/>
    </row>
    <row r="112" spans="1:22" ht="41.25" customHeight="1" x14ac:dyDescent="0.3">
      <c r="A112" s="24"/>
      <c r="B112" s="123"/>
      <c r="C112" s="127"/>
      <c r="D112" s="18" t="s">
        <v>9</v>
      </c>
      <c r="E112" s="35">
        <f t="shared" ref="E112:F115" si="58">G112+I112+K112+M112+O112+Q112+S112+U112</f>
        <v>84964.07</v>
      </c>
      <c r="F112" s="35">
        <f t="shared" si="58"/>
        <v>69254.144700000004</v>
      </c>
      <c r="G112" s="37">
        <f t="shared" ref="G112:P112" si="59">G118+G124+G130+G136+G142+G148</f>
        <v>19776.07</v>
      </c>
      <c r="H112" s="37">
        <f t="shared" si="59"/>
        <v>19128.136009999998</v>
      </c>
      <c r="I112" s="37">
        <f t="shared" si="59"/>
        <v>16810</v>
      </c>
      <c r="J112" s="37">
        <f t="shared" si="59"/>
        <v>50126.008690000002</v>
      </c>
      <c r="K112" s="37">
        <f t="shared" si="59"/>
        <v>16126</v>
      </c>
      <c r="L112" s="37">
        <f t="shared" si="59"/>
        <v>0</v>
      </c>
      <c r="M112" s="37">
        <f t="shared" si="59"/>
        <v>16126</v>
      </c>
      <c r="N112" s="37">
        <f t="shared" si="59"/>
        <v>0</v>
      </c>
      <c r="O112" s="37">
        <f t="shared" si="59"/>
        <v>16126</v>
      </c>
      <c r="P112" s="37">
        <f t="shared" si="59"/>
        <v>0</v>
      </c>
      <c r="Q112" s="104"/>
      <c r="R112" s="104"/>
      <c r="S112" s="104"/>
      <c r="T112" s="104"/>
      <c r="U112" s="104"/>
      <c r="V112" s="104"/>
    </row>
    <row r="113" spans="1:22" ht="25.5" customHeight="1" x14ac:dyDescent="0.3">
      <c r="A113" s="24"/>
      <c r="B113" s="123"/>
      <c r="C113" s="127"/>
      <c r="D113" s="19" t="s">
        <v>10</v>
      </c>
      <c r="E113" s="35">
        <f t="shared" si="58"/>
        <v>65625</v>
      </c>
      <c r="F113" s="35">
        <f t="shared" si="58"/>
        <v>114137.88128999999</v>
      </c>
      <c r="G113" s="37">
        <f t="shared" ref="G113:P113" si="60">G119+G125+G131+G137+G143+G149</f>
        <v>14569</v>
      </c>
      <c r="H113" s="37">
        <f t="shared" si="60"/>
        <v>66338.00417</v>
      </c>
      <c r="I113" s="37">
        <f t="shared" si="60"/>
        <v>13184</v>
      </c>
      <c r="J113" s="37">
        <f t="shared" si="60"/>
        <v>47799.877119999997</v>
      </c>
      <c r="K113" s="37">
        <f t="shared" si="60"/>
        <v>12624</v>
      </c>
      <c r="L113" s="37">
        <f t="shared" si="60"/>
        <v>0</v>
      </c>
      <c r="M113" s="37">
        <f t="shared" si="60"/>
        <v>12624</v>
      </c>
      <c r="N113" s="37">
        <f t="shared" si="60"/>
        <v>0</v>
      </c>
      <c r="O113" s="37">
        <f t="shared" si="60"/>
        <v>12624</v>
      </c>
      <c r="P113" s="37">
        <f t="shared" si="60"/>
        <v>0</v>
      </c>
      <c r="Q113" s="104"/>
      <c r="R113" s="104"/>
      <c r="S113" s="104"/>
      <c r="T113" s="104"/>
      <c r="U113" s="104"/>
      <c r="V113" s="104"/>
    </row>
    <row r="114" spans="1:22" ht="30" customHeight="1" x14ac:dyDescent="0.3">
      <c r="A114" s="24"/>
      <c r="B114" s="123"/>
      <c r="C114" s="127"/>
      <c r="D114" s="20" t="s">
        <v>11</v>
      </c>
      <c r="E114" s="35">
        <f t="shared" si="58"/>
        <v>9286</v>
      </c>
      <c r="F114" s="35">
        <f t="shared" si="58"/>
        <v>9150.6462899999988</v>
      </c>
      <c r="G114" s="37">
        <f t="shared" ref="G114:P114" si="61">G120+G126+G132+G138+G144+G150</f>
        <v>1850</v>
      </c>
      <c r="H114" s="37">
        <f t="shared" si="61"/>
        <v>5608.9176499999994</v>
      </c>
      <c r="I114" s="37">
        <f t="shared" si="61"/>
        <v>1859</v>
      </c>
      <c r="J114" s="37">
        <f t="shared" si="61"/>
        <v>3541.7286399999998</v>
      </c>
      <c r="K114" s="37">
        <f t="shared" si="61"/>
        <v>1859</v>
      </c>
      <c r="L114" s="37">
        <f t="shared" si="61"/>
        <v>0</v>
      </c>
      <c r="M114" s="37">
        <f t="shared" si="61"/>
        <v>1859</v>
      </c>
      <c r="N114" s="37">
        <f t="shared" si="61"/>
        <v>0</v>
      </c>
      <c r="O114" s="37">
        <f t="shared" si="61"/>
        <v>1859</v>
      </c>
      <c r="P114" s="37">
        <f t="shared" si="61"/>
        <v>0</v>
      </c>
      <c r="Q114" s="104"/>
      <c r="R114" s="104"/>
      <c r="S114" s="104"/>
      <c r="T114" s="104"/>
      <c r="U114" s="104"/>
      <c r="V114" s="104"/>
    </row>
    <row r="115" spans="1:22" ht="132" customHeight="1" x14ac:dyDescent="0.3">
      <c r="A115" s="22"/>
      <c r="B115" s="123"/>
      <c r="C115" s="127"/>
      <c r="D115" s="21" t="s">
        <v>12</v>
      </c>
      <c r="E115" s="35">
        <f t="shared" si="58"/>
        <v>0</v>
      </c>
      <c r="F115" s="35">
        <f t="shared" si="58"/>
        <v>0</v>
      </c>
      <c r="G115" s="37">
        <f>G121+G127+G133+G139+G145+G151</f>
        <v>0</v>
      </c>
      <c r="H115" s="37">
        <f>H121+H127+H133+H139+H145+H151</f>
        <v>0</v>
      </c>
      <c r="I115" s="37">
        <f>I121+I127+I133+I139+I145+I151</f>
        <v>0</v>
      </c>
      <c r="J115" s="37">
        <f>J121+J127+J133+J139+J145+J151</f>
        <v>0</v>
      </c>
      <c r="K115" s="37">
        <f t="shared" ref="K115:P115" si="62">K121+K127+K133+K139+K145+K151</f>
        <v>0</v>
      </c>
      <c r="L115" s="37">
        <f t="shared" si="62"/>
        <v>0</v>
      </c>
      <c r="M115" s="37">
        <f t="shared" si="62"/>
        <v>0</v>
      </c>
      <c r="N115" s="37">
        <f t="shared" si="62"/>
        <v>0</v>
      </c>
      <c r="O115" s="37">
        <f t="shared" si="62"/>
        <v>0</v>
      </c>
      <c r="P115" s="37">
        <f t="shared" si="62"/>
        <v>0</v>
      </c>
      <c r="Q115" s="104"/>
      <c r="R115" s="104"/>
      <c r="S115" s="104"/>
      <c r="T115" s="104"/>
      <c r="U115" s="104"/>
      <c r="V115" s="104"/>
    </row>
    <row r="116" spans="1:22" ht="30.75" customHeight="1" x14ac:dyDescent="0.3">
      <c r="A116" s="80" t="s">
        <v>109</v>
      </c>
      <c r="B116" s="122" t="s">
        <v>96</v>
      </c>
      <c r="C116" s="127"/>
      <c r="D116" s="91" t="s">
        <v>7</v>
      </c>
      <c r="E116" s="92">
        <f>E118+E119+E120+E121</f>
        <v>6000</v>
      </c>
      <c r="F116" s="92">
        <f>F118+F119+F120+F121</f>
        <v>6181.9597899999999</v>
      </c>
      <c r="G116" s="92">
        <f t="shared" ref="G116:V116" si="63">G118+G119+G120+G121</f>
        <v>1200</v>
      </c>
      <c r="H116" s="92">
        <f t="shared" si="63"/>
        <v>3938.1840499999998</v>
      </c>
      <c r="I116" s="92">
        <f t="shared" si="63"/>
        <v>1200</v>
      </c>
      <c r="J116" s="92">
        <f t="shared" si="63"/>
        <v>2243.77574</v>
      </c>
      <c r="K116" s="92">
        <f t="shared" si="63"/>
        <v>1200</v>
      </c>
      <c r="L116" s="92">
        <f t="shared" si="63"/>
        <v>0</v>
      </c>
      <c r="M116" s="92">
        <f t="shared" si="63"/>
        <v>1200</v>
      </c>
      <c r="N116" s="92">
        <f t="shared" si="63"/>
        <v>0</v>
      </c>
      <c r="O116" s="92">
        <f t="shared" si="63"/>
        <v>1200</v>
      </c>
      <c r="P116" s="92">
        <f t="shared" si="63"/>
        <v>0</v>
      </c>
      <c r="Q116" s="92">
        <f t="shared" si="63"/>
        <v>0</v>
      </c>
      <c r="R116" s="92">
        <f t="shared" si="63"/>
        <v>0</v>
      </c>
      <c r="S116" s="92">
        <f t="shared" si="63"/>
        <v>0</v>
      </c>
      <c r="T116" s="92">
        <f t="shared" si="63"/>
        <v>0</v>
      </c>
      <c r="U116" s="92">
        <f t="shared" si="63"/>
        <v>0</v>
      </c>
      <c r="V116" s="92">
        <f t="shared" si="63"/>
        <v>0</v>
      </c>
    </row>
    <row r="117" spans="1:22" ht="29.25" customHeight="1" x14ac:dyDescent="0.3">
      <c r="A117" s="80"/>
      <c r="B117" s="123"/>
      <c r="C117" s="127"/>
      <c r="D117" s="17" t="s">
        <v>4</v>
      </c>
      <c r="E117" s="35"/>
      <c r="F117" s="35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104"/>
      <c r="R117" s="104"/>
      <c r="S117" s="104"/>
      <c r="T117" s="104"/>
      <c r="U117" s="104"/>
      <c r="V117" s="104"/>
    </row>
    <row r="118" spans="1:22" ht="43.5" customHeight="1" x14ac:dyDescent="0.3">
      <c r="A118" s="80"/>
      <c r="B118" s="123"/>
      <c r="C118" s="127"/>
      <c r="D118" s="18" t="s">
        <v>9</v>
      </c>
      <c r="E118" s="35">
        <f t="shared" ref="E118:F121" si="64">G118+I118+K118+M118+O118+Q118+S118+U118</f>
        <v>0</v>
      </c>
      <c r="F118" s="35">
        <f t="shared" si="64"/>
        <v>0</v>
      </c>
      <c r="G118" s="43">
        <v>0</v>
      </c>
      <c r="H118" s="41">
        <v>0</v>
      </c>
      <c r="I118" s="39">
        <v>0</v>
      </c>
      <c r="J118" s="41">
        <v>0</v>
      </c>
      <c r="K118" s="41">
        <v>0</v>
      </c>
      <c r="L118" s="41"/>
      <c r="M118" s="41">
        <v>0</v>
      </c>
      <c r="N118" s="41"/>
      <c r="O118" s="41">
        <v>0</v>
      </c>
      <c r="P118" s="41"/>
      <c r="Q118" s="104"/>
      <c r="R118" s="104"/>
      <c r="S118" s="104"/>
      <c r="T118" s="104"/>
      <c r="U118" s="104"/>
      <c r="V118" s="104"/>
    </row>
    <row r="119" spans="1:22" ht="26.25" customHeight="1" x14ac:dyDescent="0.3">
      <c r="A119" s="80"/>
      <c r="B119" s="123"/>
      <c r="C119" s="127"/>
      <c r="D119" s="19" t="s">
        <v>10</v>
      </c>
      <c r="E119" s="35">
        <f t="shared" si="64"/>
        <v>0</v>
      </c>
      <c r="F119" s="35">
        <f t="shared" si="64"/>
        <v>0</v>
      </c>
      <c r="G119" s="43">
        <v>0</v>
      </c>
      <c r="H119" s="41">
        <v>0</v>
      </c>
      <c r="I119" s="39">
        <v>0</v>
      </c>
      <c r="J119" s="41">
        <v>0</v>
      </c>
      <c r="K119" s="41">
        <v>0</v>
      </c>
      <c r="L119" s="41"/>
      <c r="M119" s="41">
        <v>0</v>
      </c>
      <c r="N119" s="41"/>
      <c r="O119" s="41">
        <v>0</v>
      </c>
      <c r="P119" s="41"/>
      <c r="Q119" s="104"/>
      <c r="R119" s="104"/>
      <c r="S119" s="104"/>
      <c r="T119" s="104"/>
      <c r="U119" s="104"/>
      <c r="V119" s="104"/>
    </row>
    <row r="120" spans="1:22" ht="36.75" customHeight="1" x14ac:dyDescent="0.3">
      <c r="A120" s="80"/>
      <c r="B120" s="123"/>
      <c r="C120" s="127"/>
      <c r="D120" s="20" t="s">
        <v>11</v>
      </c>
      <c r="E120" s="35">
        <f t="shared" si="64"/>
        <v>6000</v>
      </c>
      <c r="F120" s="35">
        <f t="shared" si="64"/>
        <v>6181.9597899999999</v>
      </c>
      <c r="G120" s="44">
        <v>1200</v>
      </c>
      <c r="H120" s="46">
        <v>3938.1840499999998</v>
      </c>
      <c r="I120" s="44">
        <v>1200</v>
      </c>
      <c r="J120" s="119">
        <v>2243.77574</v>
      </c>
      <c r="K120" s="44">
        <v>1200</v>
      </c>
      <c r="L120" s="46"/>
      <c r="M120" s="44">
        <v>1200</v>
      </c>
      <c r="N120" s="46"/>
      <c r="O120" s="44">
        <v>1200</v>
      </c>
      <c r="P120" s="46"/>
      <c r="Q120" s="104"/>
      <c r="R120" s="104"/>
      <c r="S120" s="104"/>
      <c r="T120" s="104"/>
      <c r="U120" s="104"/>
      <c r="V120" s="104"/>
    </row>
    <row r="121" spans="1:22" ht="47.25" customHeight="1" x14ac:dyDescent="0.3">
      <c r="A121" s="80"/>
      <c r="B121" s="124"/>
      <c r="C121" s="127"/>
      <c r="D121" s="21" t="s">
        <v>12</v>
      </c>
      <c r="E121" s="35">
        <f t="shared" si="64"/>
        <v>0</v>
      </c>
      <c r="F121" s="35">
        <f t="shared" si="64"/>
        <v>0</v>
      </c>
      <c r="G121" s="43">
        <v>0</v>
      </c>
      <c r="H121" s="46">
        <v>0</v>
      </c>
      <c r="I121" s="43">
        <v>0</v>
      </c>
      <c r="J121" s="41">
        <v>0</v>
      </c>
      <c r="K121" s="41"/>
      <c r="L121" s="41"/>
      <c r="M121" s="41"/>
      <c r="N121" s="41"/>
      <c r="O121" s="41"/>
      <c r="P121" s="41"/>
      <c r="Q121" s="104"/>
      <c r="R121" s="104"/>
      <c r="S121" s="104"/>
      <c r="T121" s="104"/>
      <c r="U121" s="104"/>
      <c r="V121" s="104"/>
    </row>
    <row r="122" spans="1:22" ht="28.5" customHeight="1" x14ac:dyDescent="0.3">
      <c r="A122" s="80" t="s">
        <v>110</v>
      </c>
      <c r="B122" s="122" t="s">
        <v>106</v>
      </c>
      <c r="C122" s="127"/>
      <c r="D122" s="91" t="s">
        <v>7</v>
      </c>
      <c r="E122" s="92">
        <f>E124+E125+E126+E127</f>
        <v>0</v>
      </c>
      <c r="F122" s="92">
        <f>F124+F125+F126+F127</f>
        <v>1656.87096</v>
      </c>
      <c r="G122" s="92">
        <f t="shared" ref="G122:V122" si="65">G124+G125+G126+G127</f>
        <v>0</v>
      </c>
      <c r="H122" s="92">
        <f t="shared" si="65"/>
        <v>1020.7336</v>
      </c>
      <c r="I122" s="92">
        <f t="shared" si="65"/>
        <v>0</v>
      </c>
      <c r="J122" s="92">
        <f t="shared" si="65"/>
        <v>636.13735999999994</v>
      </c>
      <c r="K122" s="92">
        <f t="shared" si="65"/>
        <v>0</v>
      </c>
      <c r="L122" s="92">
        <f t="shared" si="65"/>
        <v>0</v>
      </c>
      <c r="M122" s="92">
        <f t="shared" si="65"/>
        <v>0</v>
      </c>
      <c r="N122" s="92">
        <f t="shared" si="65"/>
        <v>0</v>
      </c>
      <c r="O122" s="92">
        <f t="shared" si="65"/>
        <v>0</v>
      </c>
      <c r="P122" s="92">
        <f t="shared" si="65"/>
        <v>0</v>
      </c>
      <c r="Q122" s="92">
        <f t="shared" si="65"/>
        <v>0</v>
      </c>
      <c r="R122" s="92">
        <f t="shared" si="65"/>
        <v>0</v>
      </c>
      <c r="S122" s="92">
        <f t="shared" si="65"/>
        <v>0</v>
      </c>
      <c r="T122" s="92">
        <f t="shared" si="65"/>
        <v>0</v>
      </c>
      <c r="U122" s="92">
        <f t="shared" si="65"/>
        <v>0</v>
      </c>
      <c r="V122" s="92">
        <f t="shared" si="65"/>
        <v>0</v>
      </c>
    </row>
    <row r="123" spans="1:22" ht="22.5" customHeight="1" x14ac:dyDescent="0.3">
      <c r="A123" s="24"/>
      <c r="B123" s="123"/>
      <c r="C123" s="127"/>
      <c r="D123" s="17" t="s">
        <v>4</v>
      </c>
      <c r="E123" s="35"/>
      <c r="F123" s="35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104"/>
      <c r="R123" s="104"/>
      <c r="S123" s="104"/>
      <c r="T123" s="104"/>
      <c r="U123" s="104"/>
      <c r="V123" s="104"/>
    </row>
    <row r="124" spans="1:22" ht="42.75" customHeight="1" x14ac:dyDescent="0.3">
      <c r="A124" s="24"/>
      <c r="B124" s="123"/>
      <c r="C124" s="127"/>
      <c r="D124" s="18" t="s">
        <v>9</v>
      </c>
      <c r="E124" s="35">
        <f t="shared" ref="E124:F127" si="66">G124+I124+K124+M124+O124+Q124+S124+U124</f>
        <v>0</v>
      </c>
      <c r="F124" s="35">
        <f t="shared" si="66"/>
        <v>0</v>
      </c>
      <c r="G124" s="43">
        <v>0</v>
      </c>
      <c r="H124" s="46">
        <v>0</v>
      </c>
      <c r="I124" s="43">
        <v>0</v>
      </c>
      <c r="J124" s="46">
        <v>0</v>
      </c>
      <c r="K124" s="46">
        <v>0</v>
      </c>
      <c r="L124" s="46"/>
      <c r="M124" s="46">
        <v>0</v>
      </c>
      <c r="N124" s="46"/>
      <c r="O124" s="46">
        <v>0</v>
      </c>
      <c r="P124" s="46"/>
      <c r="Q124" s="104"/>
      <c r="R124" s="104"/>
      <c r="S124" s="104"/>
      <c r="T124" s="104"/>
      <c r="U124" s="104"/>
      <c r="V124" s="104"/>
    </row>
    <row r="125" spans="1:22" ht="31.5" customHeight="1" x14ac:dyDescent="0.3">
      <c r="A125" s="24"/>
      <c r="B125" s="123"/>
      <c r="C125" s="127"/>
      <c r="D125" s="19" t="s">
        <v>10</v>
      </c>
      <c r="E125" s="35">
        <f t="shared" si="66"/>
        <v>0</v>
      </c>
      <c r="F125" s="35">
        <f t="shared" si="66"/>
        <v>0</v>
      </c>
      <c r="G125" s="44">
        <v>0</v>
      </c>
      <c r="H125" s="42">
        <v>0</v>
      </c>
      <c r="I125" s="44">
        <v>0</v>
      </c>
      <c r="J125" s="42">
        <v>0</v>
      </c>
      <c r="K125" s="42">
        <v>0</v>
      </c>
      <c r="L125" s="42"/>
      <c r="M125" s="42">
        <v>0</v>
      </c>
      <c r="N125" s="42"/>
      <c r="O125" s="42">
        <v>0</v>
      </c>
      <c r="P125" s="42"/>
      <c r="Q125" s="104"/>
      <c r="R125" s="104"/>
      <c r="S125" s="104"/>
      <c r="T125" s="104"/>
      <c r="U125" s="104"/>
      <c r="V125" s="104"/>
    </row>
    <row r="126" spans="1:22" ht="32.25" customHeight="1" x14ac:dyDescent="0.3">
      <c r="A126" s="24"/>
      <c r="B126" s="123"/>
      <c r="C126" s="127"/>
      <c r="D126" s="20" t="s">
        <v>11</v>
      </c>
      <c r="E126" s="35">
        <f t="shared" si="66"/>
        <v>0</v>
      </c>
      <c r="F126" s="35">
        <f t="shared" si="66"/>
        <v>1656.87096</v>
      </c>
      <c r="G126" s="44">
        <v>0</v>
      </c>
      <c r="H126" s="42">
        <v>1020.7336</v>
      </c>
      <c r="I126" s="44">
        <v>0</v>
      </c>
      <c r="J126" s="42">
        <v>636.13735999999994</v>
      </c>
      <c r="K126" s="42">
        <v>0</v>
      </c>
      <c r="L126" s="42"/>
      <c r="M126" s="42">
        <v>0</v>
      </c>
      <c r="N126" s="42"/>
      <c r="O126" s="42">
        <v>0</v>
      </c>
      <c r="P126" s="42"/>
      <c r="Q126" s="104"/>
      <c r="R126" s="104"/>
      <c r="S126" s="104"/>
      <c r="T126" s="104"/>
      <c r="U126" s="104"/>
      <c r="V126" s="104"/>
    </row>
    <row r="127" spans="1:22" ht="45.75" customHeight="1" x14ac:dyDescent="0.3">
      <c r="A127" s="24"/>
      <c r="B127" s="124"/>
      <c r="C127" s="127"/>
      <c r="D127" s="21" t="s">
        <v>12</v>
      </c>
      <c r="E127" s="35">
        <f t="shared" si="66"/>
        <v>0</v>
      </c>
      <c r="F127" s="35">
        <f t="shared" si="66"/>
        <v>0</v>
      </c>
      <c r="G127" s="43">
        <v>0</v>
      </c>
      <c r="H127" s="42">
        <v>0</v>
      </c>
      <c r="I127" s="43">
        <v>0</v>
      </c>
      <c r="J127" s="42">
        <v>0</v>
      </c>
      <c r="K127" s="42">
        <v>0</v>
      </c>
      <c r="L127" s="42"/>
      <c r="M127" s="42">
        <v>0</v>
      </c>
      <c r="N127" s="42"/>
      <c r="O127" s="42">
        <v>0</v>
      </c>
      <c r="P127" s="42"/>
      <c r="Q127" s="104"/>
      <c r="R127" s="104"/>
      <c r="S127" s="104"/>
      <c r="T127" s="104"/>
      <c r="U127" s="104"/>
      <c r="V127" s="104"/>
    </row>
    <row r="128" spans="1:22" ht="23.25" customHeight="1" x14ac:dyDescent="0.3">
      <c r="A128" s="80" t="s">
        <v>111</v>
      </c>
      <c r="B128" s="122" t="s">
        <v>105</v>
      </c>
      <c r="C128" s="127"/>
      <c r="D128" s="91" t="s">
        <v>7</v>
      </c>
      <c r="E128" s="92">
        <f>E130+E131+E132+E133</f>
        <v>9107</v>
      </c>
      <c r="F128" s="92">
        <f>F130+F131+F132+F133</f>
        <v>5412.2250000000004</v>
      </c>
      <c r="G128" s="92">
        <f t="shared" ref="G128:V128" si="67">G130+G131+G132+G133</f>
        <v>2471</v>
      </c>
      <c r="H128" s="92">
        <f t="shared" si="67"/>
        <v>2661.75</v>
      </c>
      <c r="I128" s="92">
        <f t="shared" si="67"/>
        <v>2592</v>
      </c>
      <c r="J128" s="92">
        <f t="shared" si="67"/>
        <v>2750.4749999999999</v>
      </c>
      <c r="K128" s="92">
        <f t="shared" si="67"/>
        <v>1348</v>
      </c>
      <c r="L128" s="92">
        <f t="shared" si="67"/>
        <v>0</v>
      </c>
      <c r="M128" s="92">
        <f t="shared" si="67"/>
        <v>1348</v>
      </c>
      <c r="N128" s="92">
        <f t="shared" si="67"/>
        <v>0</v>
      </c>
      <c r="O128" s="92">
        <f t="shared" si="67"/>
        <v>1348</v>
      </c>
      <c r="P128" s="92">
        <f t="shared" si="67"/>
        <v>0</v>
      </c>
      <c r="Q128" s="92">
        <f t="shared" si="67"/>
        <v>0</v>
      </c>
      <c r="R128" s="92">
        <f t="shared" si="67"/>
        <v>0</v>
      </c>
      <c r="S128" s="92">
        <f t="shared" si="67"/>
        <v>0</v>
      </c>
      <c r="T128" s="92">
        <f t="shared" si="67"/>
        <v>0</v>
      </c>
      <c r="U128" s="92">
        <f t="shared" si="67"/>
        <v>0</v>
      </c>
      <c r="V128" s="92">
        <f t="shared" si="67"/>
        <v>0</v>
      </c>
    </row>
    <row r="129" spans="1:22" ht="25.5" customHeight="1" x14ac:dyDescent="0.3">
      <c r="A129" s="24"/>
      <c r="B129" s="123"/>
      <c r="C129" s="127"/>
      <c r="D129" s="17" t="s">
        <v>4</v>
      </c>
      <c r="E129" s="35"/>
      <c r="F129" s="35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104"/>
      <c r="R129" s="104"/>
      <c r="S129" s="104"/>
      <c r="T129" s="104"/>
      <c r="U129" s="104"/>
      <c r="V129" s="104"/>
    </row>
    <row r="130" spans="1:22" ht="42.75" customHeight="1" x14ac:dyDescent="0.3">
      <c r="A130" s="24"/>
      <c r="B130" s="123"/>
      <c r="C130" s="127"/>
      <c r="D130" s="18" t="s">
        <v>9</v>
      </c>
      <c r="E130" s="35">
        <f t="shared" ref="E130:F130" si="68">G130+I130+K130+M130+O130+Q130+S130+U130</f>
        <v>3213</v>
      </c>
      <c r="F130" s="35">
        <f t="shared" si="68"/>
        <v>1988.6236800000001</v>
      </c>
      <c r="G130" s="44">
        <v>993</v>
      </c>
      <c r="H130" s="46">
        <v>1096.88715</v>
      </c>
      <c r="I130" s="44">
        <v>1068</v>
      </c>
      <c r="J130" s="42">
        <v>891.73653000000002</v>
      </c>
      <c r="K130" s="44">
        <v>384</v>
      </c>
      <c r="L130" s="46"/>
      <c r="M130" s="44">
        <v>384</v>
      </c>
      <c r="N130" s="46"/>
      <c r="O130" s="44">
        <v>384</v>
      </c>
      <c r="P130" s="46"/>
      <c r="Q130" s="104"/>
      <c r="R130" s="104"/>
      <c r="S130" s="104"/>
      <c r="T130" s="104"/>
      <c r="U130" s="104"/>
      <c r="V130" s="104"/>
    </row>
    <row r="131" spans="1:22" ht="28.5" customHeight="1" x14ac:dyDescent="0.3">
      <c r="A131" s="24"/>
      <c r="B131" s="123"/>
      <c r="C131" s="127"/>
      <c r="D131" s="19" t="s">
        <v>10</v>
      </c>
      <c r="E131" s="35">
        <f t="shared" ref="E131:E133" si="69">G131+I131+K131+M131+O131+Q131+S131+U131</f>
        <v>2644</v>
      </c>
      <c r="F131" s="35">
        <f t="shared" ref="F131:F133" si="70">H131+J131+L131+N131+P131+R131+T131+V131</f>
        <v>2123.6013199999998</v>
      </c>
      <c r="G131" s="42">
        <v>828</v>
      </c>
      <c r="H131" s="42">
        <v>914.86284999999998</v>
      </c>
      <c r="I131" s="42">
        <v>874</v>
      </c>
      <c r="J131" s="42">
        <v>1208.73847</v>
      </c>
      <c r="K131" s="42">
        <v>314</v>
      </c>
      <c r="L131" s="42"/>
      <c r="M131" s="42">
        <v>314</v>
      </c>
      <c r="N131" s="42"/>
      <c r="O131" s="42">
        <v>314</v>
      </c>
      <c r="P131" s="42"/>
      <c r="Q131" s="104"/>
      <c r="R131" s="104"/>
      <c r="S131" s="104"/>
      <c r="T131" s="104"/>
      <c r="U131" s="104"/>
      <c r="V131" s="104"/>
    </row>
    <row r="132" spans="1:22" ht="28.5" customHeight="1" x14ac:dyDescent="0.3">
      <c r="A132" s="24"/>
      <c r="B132" s="123"/>
      <c r="C132" s="127"/>
      <c r="D132" s="20" t="s">
        <v>11</v>
      </c>
      <c r="E132" s="35">
        <f t="shared" si="69"/>
        <v>3250</v>
      </c>
      <c r="F132" s="35">
        <f t="shared" si="70"/>
        <v>1300</v>
      </c>
      <c r="G132" s="43">
        <v>650</v>
      </c>
      <c r="H132" s="42">
        <v>650</v>
      </c>
      <c r="I132" s="43">
        <v>650</v>
      </c>
      <c r="J132" s="42">
        <v>650</v>
      </c>
      <c r="K132" s="43">
        <v>650</v>
      </c>
      <c r="L132" s="42"/>
      <c r="M132" s="43">
        <v>650</v>
      </c>
      <c r="N132" s="42"/>
      <c r="O132" s="43">
        <v>650</v>
      </c>
      <c r="P132" s="42"/>
      <c r="Q132" s="104"/>
      <c r="R132" s="104"/>
      <c r="S132" s="104"/>
      <c r="T132" s="104"/>
      <c r="U132" s="104"/>
      <c r="V132" s="104"/>
    </row>
    <row r="133" spans="1:22" ht="47.25" customHeight="1" x14ac:dyDescent="0.3">
      <c r="A133" s="24"/>
      <c r="B133" s="124"/>
      <c r="C133" s="127"/>
      <c r="D133" s="21" t="s">
        <v>12</v>
      </c>
      <c r="E133" s="35">
        <f t="shared" si="69"/>
        <v>0</v>
      </c>
      <c r="F133" s="35">
        <f t="shared" si="70"/>
        <v>0</v>
      </c>
      <c r="G133" s="43">
        <v>0</v>
      </c>
      <c r="H133" s="46">
        <v>0</v>
      </c>
      <c r="I133" s="43">
        <v>0</v>
      </c>
      <c r="J133" s="41">
        <v>0</v>
      </c>
      <c r="K133" s="46">
        <v>0</v>
      </c>
      <c r="L133" s="41"/>
      <c r="M133" s="46">
        <v>0</v>
      </c>
      <c r="N133" s="46"/>
      <c r="O133" s="46">
        <v>0</v>
      </c>
      <c r="P133" s="41"/>
      <c r="Q133" s="104"/>
      <c r="R133" s="104"/>
      <c r="S133" s="104"/>
      <c r="T133" s="104"/>
      <c r="U133" s="104"/>
      <c r="V133" s="104"/>
    </row>
    <row r="134" spans="1:22" ht="31.5" customHeight="1" x14ac:dyDescent="0.3">
      <c r="A134" s="80" t="s">
        <v>112</v>
      </c>
      <c r="B134" s="125" t="s">
        <v>107</v>
      </c>
      <c r="C134" s="127"/>
      <c r="D134" s="91" t="s">
        <v>7</v>
      </c>
      <c r="E134" s="92">
        <f>E136+E137+E138+E139</f>
        <v>0</v>
      </c>
      <c r="F134" s="92">
        <f>F136+F137+F138+F139</f>
        <v>40702.680410000001</v>
      </c>
      <c r="G134" s="92">
        <f t="shared" ref="G134:V134" si="71">G136+G137+G138+G139</f>
        <v>0</v>
      </c>
      <c r="H134" s="92">
        <f t="shared" si="71"/>
        <v>0</v>
      </c>
      <c r="I134" s="92">
        <f t="shared" si="71"/>
        <v>0</v>
      </c>
      <c r="J134" s="92">
        <f t="shared" si="71"/>
        <v>40702.680410000001</v>
      </c>
      <c r="K134" s="92">
        <f t="shared" si="71"/>
        <v>0</v>
      </c>
      <c r="L134" s="92">
        <f t="shared" si="71"/>
        <v>0</v>
      </c>
      <c r="M134" s="92">
        <f t="shared" si="71"/>
        <v>0</v>
      </c>
      <c r="N134" s="92">
        <f t="shared" si="71"/>
        <v>0</v>
      </c>
      <c r="O134" s="92">
        <f t="shared" si="71"/>
        <v>0</v>
      </c>
      <c r="P134" s="92">
        <f t="shared" si="71"/>
        <v>0</v>
      </c>
      <c r="Q134" s="92">
        <f t="shared" si="71"/>
        <v>0</v>
      </c>
      <c r="R134" s="92">
        <f t="shared" si="71"/>
        <v>0</v>
      </c>
      <c r="S134" s="92">
        <f t="shared" si="71"/>
        <v>0</v>
      </c>
      <c r="T134" s="92">
        <f t="shared" si="71"/>
        <v>0</v>
      </c>
      <c r="U134" s="92">
        <f t="shared" si="71"/>
        <v>0</v>
      </c>
      <c r="V134" s="92">
        <f t="shared" si="71"/>
        <v>0</v>
      </c>
    </row>
    <row r="135" spans="1:22" ht="25.5" customHeight="1" x14ac:dyDescent="0.3">
      <c r="A135" s="80"/>
      <c r="B135" s="125"/>
      <c r="C135" s="127"/>
      <c r="D135" s="17" t="s">
        <v>4</v>
      </c>
      <c r="E135" s="35"/>
      <c r="F135" s="35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104"/>
      <c r="R135" s="104"/>
      <c r="S135" s="104"/>
      <c r="T135" s="104"/>
      <c r="U135" s="104"/>
      <c r="V135" s="104"/>
    </row>
    <row r="136" spans="1:22" ht="42" customHeight="1" x14ac:dyDescent="0.3">
      <c r="A136" s="80"/>
      <c r="B136" s="125"/>
      <c r="C136" s="127"/>
      <c r="D136" s="18" t="s">
        <v>9</v>
      </c>
      <c r="E136" s="35">
        <f t="shared" ref="E136:F139" si="72">G136+I136+K136+M136+O136+Q136+S136+U136</f>
        <v>0</v>
      </c>
      <c r="F136" s="35">
        <f t="shared" si="72"/>
        <v>39481.599999999999</v>
      </c>
      <c r="G136" s="43">
        <v>0</v>
      </c>
      <c r="H136" s="46">
        <v>0</v>
      </c>
      <c r="I136" s="43">
        <v>0</v>
      </c>
      <c r="J136" s="46">
        <v>39481.599999999999</v>
      </c>
      <c r="K136" s="46">
        <v>0</v>
      </c>
      <c r="L136" s="46"/>
      <c r="M136" s="46">
        <v>0</v>
      </c>
      <c r="N136" s="46"/>
      <c r="O136" s="46">
        <v>0</v>
      </c>
      <c r="P136" s="46"/>
      <c r="Q136" s="104"/>
      <c r="R136" s="104"/>
      <c r="S136" s="104"/>
      <c r="T136" s="104"/>
      <c r="U136" s="104"/>
      <c r="V136" s="104"/>
    </row>
    <row r="137" spans="1:22" ht="29.25" customHeight="1" x14ac:dyDescent="0.3">
      <c r="A137" s="80"/>
      <c r="B137" s="125"/>
      <c r="C137" s="127"/>
      <c r="D137" s="19" t="s">
        <v>10</v>
      </c>
      <c r="E137" s="35">
        <f t="shared" si="72"/>
        <v>0</v>
      </c>
      <c r="F137" s="35">
        <f t="shared" si="72"/>
        <v>1221.08041</v>
      </c>
      <c r="G137" s="71">
        <v>0</v>
      </c>
      <c r="H137" s="42">
        <v>0</v>
      </c>
      <c r="I137" s="71">
        <v>0</v>
      </c>
      <c r="J137" s="42">
        <v>1221.08041</v>
      </c>
      <c r="K137" s="42">
        <v>0</v>
      </c>
      <c r="L137" s="42"/>
      <c r="M137" s="42">
        <v>0</v>
      </c>
      <c r="N137" s="42"/>
      <c r="O137" s="42">
        <v>0</v>
      </c>
      <c r="P137" s="42"/>
      <c r="Q137" s="104"/>
      <c r="R137" s="104"/>
      <c r="S137" s="104"/>
      <c r="T137" s="104"/>
      <c r="U137" s="104"/>
      <c r="V137" s="104"/>
    </row>
    <row r="138" spans="1:22" ht="26.25" customHeight="1" x14ac:dyDescent="0.3">
      <c r="A138" s="80"/>
      <c r="B138" s="125"/>
      <c r="C138" s="127"/>
      <c r="D138" s="20" t="s">
        <v>11</v>
      </c>
      <c r="E138" s="35">
        <f t="shared" si="72"/>
        <v>0</v>
      </c>
      <c r="F138" s="35">
        <f t="shared" si="72"/>
        <v>0</v>
      </c>
      <c r="G138" s="44">
        <v>0</v>
      </c>
      <c r="H138" s="42">
        <v>0</v>
      </c>
      <c r="I138" s="44">
        <v>0</v>
      </c>
      <c r="J138" s="42">
        <v>0</v>
      </c>
      <c r="K138" s="42">
        <v>0</v>
      </c>
      <c r="L138" s="42"/>
      <c r="M138" s="42">
        <v>0</v>
      </c>
      <c r="N138" s="42"/>
      <c r="O138" s="42">
        <v>0</v>
      </c>
      <c r="P138" s="42"/>
      <c r="Q138" s="104"/>
      <c r="R138" s="104"/>
      <c r="S138" s="104"/>
      <c r="T138" s="104"/>
      <c r="U138" s="104"/>
      <c r="V138" s="104"/>
    </row>
    <row r="139" spans="1:22" ht="81.75" customHeight="1" x14ac:dyDescent="0.3">
      <c r="A139" s="80"/>
      <c r="B139" s="125"/>
      <c r="C139" s="127"/>
      <c r="D139" s="21" t="s">
        <v>12</v>
      </c>
      <c r="E139" s="35">
        <f t="shared" si="72"/>
        <v>0</v>
      </c>
      <c r="F139" s="35">
        <f t="shared" si="72"/>
        <v>0</v>
      </c>
      <c r="G139" s="43">
        <v>0</v>
      </c>
      <c r="H139" s="46">
        <v>0</v>
      </c>
      <c r="I139" s="43">
        <v>0</v>
      </c>
      <c r="J139" s="46">
        <v>0</v>
      </c>
      <c r="K139" s="46">
        <v>0</v>
      </c>
      <c r="L139" s="46"/>
      <c r="M139" s="46">
        <v>0</v>
      </c>
      <c r="N139" s="46"/>
      <c r="O139" s="46">
        <v>0</v>
      </c>
      <c r="P139" s="41"/>
      <c r="Q139" s="104"/>
      <c r="R139" s="104"/>
      <c r="S139" s="104"/>
      <c r="T139" s="104"/>
      <c r="U139" s="104"/>
      <c r="V139" s="104"/>
    </row>
    <row r="140" spans="1:22" ht="21.75" customHeight="1" x14ac:dyDescent="0.3">
      <c r="A140" s="80" t="s">
        <v>113</v>
      </c>
      <c r="B140" s="125" t="s">
        <v>108</v>
      </c>
      <c r="C140" s="127"/>
      <c r="D140" s="48" t="s">
        <v>7</v>
      </c>
      <c r="E140" s="50">
        <f>E142+E143+E144+E145</f>
        <v>144732.07</v>
      </c>
      <c r="F140" s="50">
        <f>F142+F143+F144+F145</f>
        <v>138195.08474000002</v>
      </c>
      <c r="G140" s="50">
        <f t="shared" ref="G140:V140" si="73">G142+G143+G144+G145</f>
        <v>32524.07</v>
      </c>
      <c r="H140" s="50">
        <f t="shared" si="73"/>
        <v>83454.390180000002</v>
      </c>
      <c r="I140" s="50">
        <f t="shared" si="73"/>
        <v>28052</v>
      </c>
      <c r="J140" s="50">
        <f t="shared" si="73"/>
        <v>54740.694560000004</v>
      </c>
      <c r="K140" s="50">
        <f t="shared" si="73"/>
        <v>28052</v>
      </c>
      <c r="L140" s="50">
        <f t="shared" si="73"/>
        <v>0</v>
      </c>
      <c r="M140" s="50">
        <f t="shared" si="73"/>
        <v>28052</v>
      </c>
      <c r="N140" s="50">
        <f t="shared" si="73"/>
        <v>0</v>
      </c>
      <c r="O140" s="50">
        <f t="shared" si="73"/>
        <v>28052</v>
      </c>
      <c r="P140" s="50">
        <f t="shared" si="73"/>
        <v>0</v>
      </c>
      <c r="Q140" s="50">
        <f t="shared" si="73"/>
        <v>0</v>
      </c>
      <c r="R140" s="50">
        <f t="shared" si="73"/>
        <v>0</v>
      </c>
      <c r="S140" s="50">
        <f t="shared" si="73"/>
        <v>0</v>
      </c>
      <c r="T140" s="50">
        <f t="shared" si="73"/>
        <v>0</v>
      </c>
      <c r="U140" s="50">
        <f t="shared" si="73"/>
        <v>0</v>
      </c>
      <c r="V140" s="50">
        <f t="shared" si="73"/>
        <v>0</v>
      </c>
    </row>
    <row r="141" spans="1:22" ht="23.25" customHeight="1" x14ac:dyDescent="0.3">
      <c r="A141" s="24"/>
      <c r="B141" s="125"/>
      <c r="C141" s="127"/>
      <c r="D141" s="21" t="s">
        <v>4</v>
      </c>
      <c r="E141" s="35"/>
      <c r="F141" s="35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104"/>
      <c r="R141" s="104"/>
      <c r="S141" s="104"/>
      <c r="T141" s="104"/>
      <c r="U141" s="104"/>
      <c r="V141" s="104"/>
    </row>
    <row r="142" spans="1:22" ht="57" customHeight="1" x14ac:dyDescent="0.3">
      <c r="A142" s="24"/>
      <c r="B142" s="125"/>
      <c r="C142" s="127"/>
      <c r="D142" s="21" t="s">
        <v>9</v>
      </c>
      <c r="E142" s="35">
        <f t="shared" ref="E142:F145" si="74">G142+I142+K142+M142+O142+Q142+S142+U142</f>
        <v>81751.070000000007</v>
      </c>
      <c r="F142" s="35">
        <f t="shared" si="74"/>
        <v>27783.921020000002</v>
      </c>
      <c r="G142" s="72">
        <v>18783.07</v>
      </c>
      <c r="H142" s="46">
        <v>18031.24886</v>
      </c>
      <c r="I142" s="72">
        <v>15742</v>
      </c>
      <c r="J142" s="42">
        <v>9752.6721600000001</v>
      </c>
      <c r="K142" s="72">
        <v>15742</v>
      </c>
      <c r="L142" s="41"/>
      <c r="M142" s="72">
        <v>15742</v>
      </c>
      <c r="N142" s="41"/>
      <c r="O142" s="72">
        <v>15742</v>
      </c>
      <c r="P142" s="41"/>
      <c r="Q142" s="104"/>
      <c r="R142" s="104"/>
      <c r="S142" s="104"/>
      <c r="T142" s="104"/>
      <c r="U142" s="104"/>
      <c r="V142" s="104"/>
    </row>
    <row r="143" spans="1:22" ht="27" customHeight="1" x14ac:dyDescent="0.3">
      <c r="A143" s="24"/>
      <c r="B143" s="125"/>
      <c r="C143" s="127"/>
      <c r="D143" s="21" t="s">
        <v>10</v>
      </c>
      <c r="E143" s="35">
        <f t="shared" si="74"/>
        <v>62981</v>
      </c>
      <c r="F143" s="35">
        <f t="shared" si="74"/>
        <v>110411.16372000001</v>
      </c>
      <c r="G143" s="42">
        <v>13741</v>
      </c>
      <c r="H143" s="46">
        <v>65423.141320000002</v>
      </c>
      <c r="I143" s="42">
        <v>12310</v>
      </c>
      <c r="J143" s="42">
        <v>44988.022400000002</v>
      </c>
      <c r="K143" s="42">
        <v>12310</v>
      </c>
      <c r="L143" s="41"/>
      <c r="M143" s="42">
        <v>12310</v>
      </c>
      <c r="N143" s="41"/>
      <c r="O143" s="42">
        <v>12310</v>
      </c>
      <c r="P143" s="41"/>
      <c r="Q143" s="104"/>
      <c r="R143" s="104"/>
      <c r="S143" s="104"/>
      <c r="T143" s="104"/>
      <c r="U143" s="104"/>
      <c r="V143" s="104"/>
    </row>
    <row r="144" spans="1:22" ht="21.75" customHeight="1" x14ac:dyDescent="0.3">
      <c r="A144" s="24"/>
      <c r="B144" s="125"/>
      <c r="C144" s="127"/>
      <c r="D144" s="21" t="s">
        <v>11</v>
      </c>
      <c r="E144" s="35">
        <f t="shared" si="74"/>
        <v>0</v>
      </c>
      <c r="F144" s="35">
        <f t="shared" si="74"/>
        <v>0</v>
      </c>
      <c r="G144" s="46">
        <v>0</v>
      </c>
      <c r="H144" s="46">
        <v>0</v>
      </c>
      <c r="I144" s="46">
        <v>0</v>
      </c>
      <c r="J144" s="41">
        <v>0</v>
      </c>
      <c r="K144" s="46">
        <v>0</v>
      </c>
      <c r="L144" s="46"/>
      <c r="M144" s="46">
        <v>0</v>
      </c>
      <c r="N144" s="46"/>
      <c r="O144" s="46">
        <v>0</v>
      </c>
      <c r="P144" s="41"/>
      <c r="Q144" s="104"/>
      <c r="R144" s="104"/>
      <c r="S144" s="104"/>
      <c r="T144" s="104"/>
      <c r="U144" s="104"/>
      <c r="V144" s="104"/>
    </row>
    <row r="145" spans="1:22" ht="110.25" customHeight="1" x14ac:dyDescent="0.3">
      <c r="A145" s="24"/>
      <c r="B145" s="125"/>
      <c r="C145" s="127"/>
      <c r="D145" s="21" t="s">
        <v>12</v>
      </c>
      <c r="E145" s="35">
        <f t="shared" si="74"/>
        <v>0</v>
      </c>
      <c r="F145" s="35">
        <f t="shared" si="74"/>
        <v>0</v>
      </c>
      <c r="G145" s="46">
        <v>0</v>
      </c>
      <c r="H145" s="46">
        <v>0</v>
      </c>
      <c r="I145" s="46">
        <v>0</v>
      </c>
      <c r="J145" s="41">
        <v>0</v>
      </c>
      <c r="K145" s="46">
        <v>0</v>
      </c>
      <c r="L145" s="46"/>
      <c r="M145" s="46">
        <v>0</v>
      </c>
      <c r="N145" s="46"/>
      <c r="O145" s="46">
        <v>0</v>
      </c>
      <c r="P145" s="41"/>
      <c r="Q145" s="104"/>
      <c r="R145" s="104"/>
      <c r="S145" s="104"/>
      <c r="T145" s="104"/>
      <c r="U145" s="104"/>
      <c r="V145" s="104"/>
    </row>
    <row r="146" spans="1:22" ht="21.75" customHeight="1" x14ac:dyDescent="0.3">
      <c r="A146" s="80" t="s">
        <v>114</v>
      </c>
      <c r="B146" s="125" t="s">
        <v>27</v>
      </c>
      <c r="C146" s="127"/>
      <c r="D146" s="94" t="s">
        <v>7</v>
      </c>
      <c r="E146" s="92">
        <f>E148+E149+E150+E151</f>
        <v>36</v>
      </c>
      <c r="F146" s="92">
        <f>F148+F149+F150+F151</f>
        <v>393.85138000000001</v>
      </c>
      <c r="G146" s="92">
        <f t="shared" ref="G146:V146" si="75">G148+G149+G150+G151</f>
        <v>0</v>
      </c>
      <c r="H146" s="92">
        <f t="shared" si="75"/>
        <v>0</v>
      </c>
      <c r="I146" s="92">
        <f t="shared" si="75"/>
        <v>9</v>
      </c>
      <c r="J146" s="92">
        <f t="shared" si="75"/>
        <v>393.85138000000001</v>
      </c>
      <c r="K146" s="92">
        <f t="shared" si="75"/>
        <v>9</v>
      </c>
      <c r="L146" s="92">
        <f t="shared" si="75"/>
        <v>0</v>
      </c>
      <c r="M146" s="92">
        <f t="shared" si="75"/>
        <v>9</v>
      </c>
      <c r="N146" s="92">
        <f t="shared" si="75"/>
        <v>0</v>
      </c>
      <c r="O146" s="92">
        <f t="shared" si="75"/>
        <v>9</v>
      </c>
      <c r="P146" s="92">
        <f t="shared" si="75"/>
        <v>0</v>
      </c>
      <c r="Q146" s="92">
        <f t="shared" si="75"/>
        <v>0</v>
      </c>
      <c r="R146" s="92">
        <f t="shared" si="75"/>
        <v>0</v>
      </c>
      <c r="S146" s="92">
        <f t="shared" si="75"/>
        <v>0</v>
      </c>
      <c r="T146" s="92">
        <f t="shared" si="75"/>
        <v>0</v>
      </c>
      <c r="U146" s="92">
        <f t="shared" si="75"/>
        <v>0</v>
      </c>
      <c r="V146" s="92">
        <f t="shared" si="75"/>
        <v>0</v>
      </c>
    </row>
    <row r="147" spans="1:22" ht="27" customHeight="1" x14ac:dyDescent="0.3">
      <c r="A147" s="24"/>
      <c r="B147" s="125"/>
      <c r="C147" s="127"/>
      <c r="D147" s="21" t="s">
        <v>4</v>
      </c>
      <c r="E147" s="35"/>
      <c r="F147" s="35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104"/>
      <c r="R147" s="104"/>
      <c r="S147" s="104"/>
      <c r="T147" s="104"/>
      <c r="U147" s="104"/>
      <c r="V147" s="104"/>
    </row>
    <row r="148" spans="1:22" ht="57" customHeight="1" x14ac:dyDescent="0.3">
      <c r="A148" s="24"/>
      <c r="B148" s="125"/>
      <c r="C148" s="127"/>
      <c r="D148" s="21" t="s">
        <v>9</v>
      </c>
      <c r="E148" s="35">
        <f t="shared" ref="E148:E151" si="76">G148+I148+K148+M148+O148+Q148+S148+U148</f>
        <v>0</v>
      </c>
      <c r="F148" s="35">
        <f t="shared" ref="F148:F151" si="77">P148+N148+L148+J148+H148</f>
        <v>0</v>
      </c>
      <c r="G148" s="41">
        <v>0</v>
      </c>
      <c r="H148" s="41">
        <v>0</v>
      </c>
      <c r="I148" s="41">
        <v>0</v>
      </c>
      <c r="J148" s="41">
        <v>0</v>
      </c>
      <c r="K148" s="41">
        <v>0</v>
      </c>
      <c r="L148" s="41"/>
      <c r="M148" s="41">
        <v>0</v>
      </c>
      <c r="N148" s="41"/>
      <c r="O148" s="41">
        <v>0</v>
      </c>
      <c r="P148" s="41"/>
      <c r="Q148" s="104"/>
      <c r="R148" s="104"/>
      <c r="S148" s="104"/>
      <c r="T148" s="104"/>
      <c r="U148" s="104"/>
      <c r="V148" s="104"/>
    </row>
    <row r="149" spans="1:22" ht="25.5" customHeight="1" x14ac:dyDescent="0.3">
      <c r="A149" s="24"/>
      <c r="B149" s="125"/>
      <c r="C149" s="127"/>
      <c r="D149" s="21" t="s">
        <v>10</v>
      </c>
      <c r="E149" s="35">
        <f t="shared" si="76"/>
        <v>0</v>
      </c>
      <c r="F149" s="35">
        <f t="shared" si="77"/>
        <v>382.03584000000001</v>
      </c>
      <c r="G149" s="41">
        <v>0</v>
      </c>
      <c r="H149" s="41">
        <v>0</v>
      </c>
      <c r="I149" s="41">
        <v>0</v>
      </c>
      <c r="J149" s="37">
        <v>382.03584000000001</v>
      </c>
      <c r="K149" s="41">
        <v>0</v>
      </c>
      <c r="L149" s="41"/>
      <c r="M149" s="41">
        <v>0</v>
      </c>
      <c r="N149" s="41"/>
      <c r="O149" s="41">
        <v>0</v>
      </c>
      <c r="P149" s="41"/>
      <c r="Q149" s="104"/>
      <c r="R149" s="104"/>
      <c r="S149" s="104"/>
      <c r="T149" s="104"/>
      <c r="U149" s="104"/>
      <c r="V149" s="104"/>
    </row>
    <row r="150" spans="1:22" ht="26.25" customHeight="1" x14ac:dyDescent="0.3">
      <c r="A150" s="24"/>
      <c r="B150" s="125"/>
      <c r="C150" s="127"/>
      <c r="D150" s="21" t="s">
        <v>11</v>
      </c>
      <c r="E150" s="35">
        <f t="shared" si="76"/>
        <v>36</v>
      </c>
      <c r="F150" s="35">
        <f t="shared" si="77"/>
        <v>11.81554</v>
      </c>
      <c r="G150" s="37">
        <v>0</v>
      </c>
      <c r="H150" s="41">
        <v>0</v>
      </c>
      <c r="I150" s="41">
        <v>9</v>
      </c>
      <c r="J150" s="37">
        <v>11.81554</v>
      </c>
      <c r="K150" s="41">
        <v>9</v>
      </c>
      <c r="L150" s="41"/>
      <c r="M150" s="41">
        <v>9</v>
      </c>
      <c r="N150" s="41"/>
      <c r="O150" s="41">
        <v>9</v>
      </c>
      <c r="P150" s="41"/>
      <c r="Q150" s="104"/>
      <c r="R150" s="104"/>
      <c r="S150" s="104"/>
      <c r="T150" s="104"/>
      <c r="U150" s="104"/>
      <c r="V150" s="104"/>
    </row>
    <row r="151" spans="1:22" ht="57" customHeight="1" x14ac:dyDescent="0.3">
      <c r="A151" s="24"/>
      <c r="B151" s="125"/>
      <c r="C151" s="128"/>
      <c r="D151" s="21" t="s">
        <v>12</v>
      </c>
      <c r="E151" s="35">
        <f t="shared" si="76"/>
        <v>0</v>
      </c>
      <c r="F151" s="35">
        <f t="shared" si="77"/>
        <v>0</v>
      </c>
      <c r="G151" s="41">
        <v>0</v>
      </c>
      <c r="H151" s="41">
        <v>0</v>
      </c>
      <c r="I151" s="41">
        <v>0</v>
      </c>
      <c r="J151" s="41">
        <v>0</v>
      </c>
      <c r="K151" s="41">
        <v>0</v>
      </c>
      <c r="L151" s="41"/>
      <c r="M151" s="41">
        <v>0</v>
      </c>
      <c r="N151" s="41"/>
      <c r="O151" s="41">
        <v>0</v>
      </c>
      <c r="P151" s="41"/>
      <c r="Q151" s="104"/>
      <c r="R151" s="104"/>
      <c r="S151" s="104"/>
      <c r="T151" s="104"/>
      <c r="U151" s="104"/>
      <c r="V151" s="104"/>
    </row>
    <row r="152" spans="1:22" ht="33" customHeight="1" x14ac:dyDescent="0.2">
      <c r="A152" s="85" t="s">
        <v>50</v>
      </c>
      <c r="B152" s="122" t="s">
        <v>65</v>
      </c>
      <c r="C152" s="122" t="s">
        <v>137</v>
      </c>
      <c r="D152" s="99" t="s">
        <v>7</v>
      </c>
      <c r="E152" s="97">
        <f>E154+E155+E156+E157</f>
        <v>191981.24000000002</v>
      </c>
      <c r="F152" s="97">
        <f>F154+F155+F156+F157</f>
        <v>74632.271630000003</v>
      </c>
      <c r="G152" s="98">
        <f>G158+G164+G170+G176</f>
        <v>33146.14</v>
      </c>
      <c r="H152" s="98">
        <f>H158+H164+H170+H176</f>
        <v>32673.979249999997</v>
      </c>
      <c r="I152" s="98">
        <f>I158+I164+I170+I176</f>
        <v>39864.720000000001</v>
      </c>
      <c r="J152" s="98">
        <f>J158+J164+J170+J176</f>
        <v>41958.292379999999</v>
      </c>
      <c r="K152" s="98">
        <f t="shared" ref="K152:V152" si="78">K158+K164+K170+K176</f>
        <v>38945.94</v>
      </c>
      <c r="L152" s="98">
        <f t="shared" si="78"/>
        <v>0</v>
      </c>
      <c r="M152" s="98">
        <f t="shared" si="78"/>
        <v>40012.22</v>
      </c>
      <c r="N152" s="98">
        <f t="shared" si="78"/>
        <v>0</v>
      </c>
      <c r="O152" s="98">
        <f t="shared" si="78"/>
        <v>40012.22</v>
      </c>
      <c r="P152" s="98">
        <f t="shared" si="78"/>
        <v>0</v>
      </c>
      <c r="Q152" s="98">
        <f t="shared" si="78"/>
        <v>0</v>
      </c>
      <c r="R152" s="98">
        <f t="shared" si="78"/>
        <v>0</v>
      </c>
      <c r="S152" s="98">
        <f t="shared" si="78"/>
        <v>0</v>
      </c>
      <c r="T152" s="98">
        <f t="shared" si="78"/>
        <v>0</v>
      </c>
      <c r="U152" s="98">
        <f t="shared" si="78"/>
        <v>0</v>
      </c>
      <c r="V152" s="98">
        <f t="shared" si="78"/>
        <v>0</v>
      </c>
    </row>
    <row r="153" spans="1:22" ht="27" customHeight="1" x14ac:dyDescent="0.2">
      <c r="A153" s="45"/>
      <c r="B153" s="123"/>
      <c r="C153" s="123"/>
      <c r="D153" s="17" t="s">
        <v>4</v>
      </c>
      <c r="E153" s="35"/>
      <c r="F153" s="35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104"/>
      <c r="R153" s="104"/>
      <c r="S153" s="104"/>
      <c r="T153" s="104"/>
      <c r="U153" s="104"/>
      <c r="V153" s="104"/>
    </row>
    <row r="154" spans="1:22" ht="47.25" customHeight="1" x14ac:dyDescent="0.2">
      <c r="A154" s="45"/>
      <c r="B154" s="123"/>
      <c r="C154" s="123"/>
      <c r="D154" s="18" t="s">
        <v>9</v>
      </c>
      <c r="E154" s="35">
        <f t="shared" ref="E154:F157" si="79">G154+I154+K154+M154+O154+Q154+S154+U154</f>
        <v>0</v>
      </c>
      <c r="F154" s="35">
        <f t="shared" si="79"/>
        <v>0</v>
      </c>
      <c r="G154" s="37">
        <f t="shared" ref="G154:P157" si="80">G160+G166+G172+G178</f>
        <v>0</v>
      </c>
      <c r="H154" s="37">
        <f t="shared" si="80"/>
        <v>0</v>
      </c>
      <c r="I154" s="37">
        <f t="shared" si="80"/>
        <v>0</v>
      </c>
      <c r="J154" s="37">
        <f t="shared" si="80"/>
        <v>0</v>
      </c>
      <c r="K154" s="37">
        <f t="shared" si="80"/>
        <v>0</v>
      </c>
      <c r="L154" s="37">
        <f t="shared" si="80"/>
        <v>0</v>
      </c>
      <c r="M154" s="37">
        <f t="shared" si="80"/>
        <v>0</v>
      </c>
      <c r="N154" s="37">
        <f t="shared" si="80"/>
        <v>0</v>
      </c>
      <c r="O154" s="37">
        <f t="shared" si="80"/>
        <v>0</v>
      </c>
      <c r="P154" s="37">
        <f t="shared" si="80"/>
        <v>0</v>
      </c>
      <c r="Q154" s="104"/>
      <c r="R154" s="104"/>
      <c r="S154" s="104"/>
      <c r="T154" s="104"/>
      <c r="U154" s="104"/>
      <c r="V154" s="104"/>
    </row>
    <row r="155" spans="1:22" ht="30.75" customHeight="1" x14ac:dyDescent="0.2">
      <c r="A155" s="45"/>
      <c r="B155" s="123"/>
      <c r="C155" s="123"/>
      <c r="D155" s="19" t="s">
        <v>10</v>
      </c>
      <c r="E155" s="35">
        <f t="shared" si="79"/>
        <v>0</v>
      </c>
      <c r="F155" s="35">
        <f t="shared" si="79"/>
        <v>0</v>
      </c>
      <c r="G155" s="37">
        <f t="shared" si="80"/>
        <v>0</v>
      </c>
      <c r="H155" s="37">
        <f t="shared" si="80"/>
        <v>0</v>
      </c>
      <c r="I155" s="37">
        <f t="shared" si="80"/>
        <v>0</v>
      </c>
      <c r="J155" s="37">
        <f t="shared" si="80"/>
        <v>0</v>
      </c>
      <c r="K155" s="37">
        <f t="shared" si="80"/>
        <v>0</v>
      </c>
      <c r="L155" s="37">
        <f t="shared" si="80"/>
        <v>0</v>
      </c>
      <c r="M155" s="37">
        <f t="shared" si="80"/>
        <v>0</v>
      </c>
      <c r="N155" s="37">
        <f t="shared" si="80"/>
        <v>0</v>
      </c>
      <c r="O155" s="37">
        <f t="shared" si="80"/>
        <v>0</v>
      </c>
      <c r="P155" s="37">
        <f t="shared" si="80"/>
        <v>0</v>
      </c>
      <c r="Q155" s="104"/>
      <c r="R155" s="104"/>
      <c r="S155" s="104"/>
      <c r="T155" s="104"/>
      <c r="U155" s="104"/>
      <c r="V155" s="104"/>
    </row>
    <row r="156" spans="1:22" ht="30.75" customHeight="1" x14ac:dyDescent="0.2">
      <c r="A156" s="45"/>
      <c r="B156" s="123"/>
      <c r="C156" s="123"/>
      <c r="D156" s="20" t="s">
        <v>11</v>
      </c>
      <c r="E156" s="35">
        <f t="shared" si="79"/>
        <v>191805.87000000002</v>
      </c>
      <c r="F156" s="35">
        <f t="shared" si="79"/>
        <v>74632.271630000003</v>
      </c>
      <c r="G156" s="37">
        <f t="shared" si="80"/>
        <v>32970.770000000004</v>
      </c>
      <c r="H156" s="37">
        <f t="shared" si="80"/>
        <v>32673.979249999997</v>
      </c>
      <c r="I156" s="37">
        <f t="shared" si="80"/>
        <v>39864.720000000001</v>
      </c>
      <c r="J156" s="37">
        <f t="shared" si="80"/>
        <v>41958.292379999999</v>
      </c>
      <c r="K156" s="37">
        <f t="shared" si="80"/>
        <v>38945.94</v>
      </c>
      <c r="L156" s="37">
        <f t="shared" si="80"/>
        <v>0</v>
      </c>
      <c r="M156" s="37">
        <f t="shared" si="80"/>
        <v>40012.22</v>
      </c>
      <c r="N156" s="37">
        <f t="shared" si="80"/>
        <v>0</v>
      </c>
      <c r="O156" s="37">
        <f t="shared" si="80"/>
        <v>40012.22</v>
      </c>
      <c r="P156" s="37">
        <f t="shared" si="80"/>
        <v>0</v>
      </c>
      <c r="Q156" s="104"/>
      <c r="R156" s="104"/>
      <c r="S156" s="104"/>
      <c r="T156" s="104"/>
      <c r="U156" s="104"/>
      <c r="V156" s="104"/>
    </row>
    <row r="157" spans="1:22" ht="45.75" customHeight="1" x14ac:dyDescent="0.2">
      <c r="A157" s="45"/>
      <c r="B157" s="124"/>
      <c r="C157" s="123"/>
      <c r="D157" s="21" t="s">
        <v>12</v>
      </c>
      <c r="E157" s="35">
        <f t="shared" si="79"/>
        <v>175.37</v>
      </c>
      <c r="F157" s="35">
        <f t="shared" si="79"/>
        <v>0</v>
      </c>
      <c r="G157" s="37">
        <f t="shared" si="80"/>
        <v>175.37</v>
      </c>
      <c r="H157" s="37">
        <f t="shared" si="80"/>
        <v>0</v>
      </c>
      <c r="I157" s="37">
        <f t="shared" si="80"/>
        <v>0</v>
      </c>
      <c r="J157" s="37">
        <f t="shared" si="80"/>
        <v>0</v>
      </c>
      <c r="K157" s="37">
        <f t="shared" si="80"/>
        <v>0</v>
      </c>
      <c r="L157" s="37">
        <f t="shared" si="80"/>
        <v>0</v>
      </c>
      <c r="M157" s="37">
        <f t="shared" si="80"/>
        <v>0</v>
      </c>
      <c r="N157" s="37">
        <f t="shared" si="80"/>
        <v>0</v>
      </c>
      <c r="O157" s="37">
        <f t="shared" si="80"/>
        <v>0</v>
      </c>
      <c r="P157" s="37">
        <f t="shared" si="80"/>
        <v>0</v>
      </c>
      <c r="Q157" s="104"/>
      <c r="R157" s="104"/>
      <c r="S157" s="104"/>
      <c r="T157" s="104"/>
      <c r="U157" s="104"/>
      <c r="V157" s="104"/>
    </row>
    <row r="158" spans="1:22" ht="27" customHeight="1" x14ac:dyDescent="0.2">
      <c r="A158" s="85" t="s">
        <v>115</v>
      </c>
      <c r="B158" s="122" t="s">
        <v>45</v>
      </c>
      <c r="C158" s="123"/>
      <c r="D158" s="95" t="s">
        <v>7</v>
      </c>
      <c r="E158" s="92">
        <f t="shared" ref="E158:P158" si="81">E160+E161+E162+E163</f>
        <v>2547.44</v>
      </c>
      <c r="F158" s="92">
        <f t="shared" si="81"/>
        <v>1705.66616</v>
      </c>
      <c r="G158" s="92">
        <f t="shared" si="81"/>
        <v>1086.03</v>
      </c>
      <c r="H158" s="92">
        <f t="shared" si="81"/>
        <v>1086.26</v>
      </c>
      <c r="I158" s="92">
        <f t="shared" si="81"/>
        <v>669.41</v>
      </c>
      <c r="J158" s="92">
        <f t="shared" si="81"/>
        <v>619.40616</v>
      </c>
      <c r="K158" s="92">
        <f t="shared" si="81"/>
        <v>264</v>
      </c>
      <c r="L158" s="92">
        <f t="shared" si="81"/>
        <v>0</v>
      </c>
      <c r="M158" s="92">
        <f t="shared" si="81"/>
        <v>264</v>
      </c>
      <c r="N158" s="92">
        <f t="shared" si="81"/>
        <v>0</v>
      </c>
      <c r="O158" s="92">
        <f t="shared" si="81"/>
        <v>264</v>
      </c>
      <c r="P158" s="92">
        <f t="shared" si="81"/>
        <v>0</v>
      </c>
      <c r="Q158" s="93">
        <f t="shared" ref="Q158:V158" si="82">Q160+Q161+Q162+Q163</f>
        <v>0</v>
      </c>
      <c r="R158" s="93">
        <f t="shared" si="82"/>
        <v>0</v>
      </c>
      <c r="S158" s="93">
        <f t="shared" si="82"/>
        <v>0</v>
      </c>
      <c r="T158" s="93">
        <f t="shared" si="82"/>
        <v>0</v>
      </c>
      <c r="U158" s="93">
        <f t="shared" si="82"/>
        <v>0</v>
      </c>
      <c r="V158" s="93">
        <f t="shared" si="82"/>
        <v>0</v>
      </c>
    </row>
    <row r="159" spans="1:22" ht="22.5" customHeight="1" x14ac:dyDescent="0.2">
      <c r="A159" s="45"/>
      <c r="B159" s="123"/>
      <c r="C159" s="123"/>
      <c r="D159" s="17" t="s">
        <v>4</v>
      </c>
      <c r="E159" s="35"/>
      <c r="F159" s="35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104"/>
      <c r="R159" s="104"/>
      <c r="S159" s="104"/>
      <c r="T159" s="104"/>
      <c r="U159" s="104"/>
      <c r="V159" s="104"/>
    </row>
    <row r="160" spans="1:22" ht="45.75" customHeight="1" x14ac:dyDescent="0.2">
      <c r="A160" s="45"/>
      <c r="B160" s="123"/>
      <c r="C160" s="123"/>
      <c r="D160" s="18" t="s">
        <v>9</v>
      </c>
      <c r="E160" s="35">
        <f t="shared" ref="E160:F163" si="83">G160+I160+K160+M160+O160+Q160+S160+U160</f>
        <v>0</v>
      </c>
      <c r="F160" s="35">
        <f t="shared" si="83"/>
        <v>0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39"/>
      <c r="M160" s="39">
        <v>0</v>
      </c>
      <c r="N160" s="39"/>
      <c r="O160" s="39">
        <v>0</v>
      </c>
      <c r="P160" s="39"/>
      <c r="Q160" s="104"/>
      <c r="R160" s="104"/>
      <c r="S160" s="104"/>
      <c r="T160" s="104"/>
      <c r="U160" s="104"/>
      <c r="V160" s="104"/>
    </row>
    <row r="161" spans="1:22" ht="25.5" customHeight="1" x14ac:dyDescent="0.2">
      <c r="A161" s="45"/>
      <c r="B161" s="123"/>
      <c r="C161" s="123"/>
      <c r="D161" s="19" t="s">
        <v>10</v>
      </c>
      <c r="E161" s="35">
        <f t="shared" si="83"/>
        <v>0</v>
      </c>
      <c r="F161" s="35">
        <f t="shared" si="83"/>
        <v>0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39"/>
      <c r="M161" s="39">
        <v>0</v>
      </c>
      <c r="N161" s="39"/>
      <c r="O161" s="39">
        <v>0</v>
      </c>
      <c r="P161" s="39"/>
      <c r="Q161" s="104"/>
      <c r="R161" s="104"/>
      <c r="S161" s="104"/>
      <c r="T161" s="104"/>
      <c r="U161" s="104"/>
      <c r="V161" s="104"/>
    </row>
    <row r="162" spans="1:22" ht="24.75" customHeight="1" x14ac:dyDescent="0.2">
      <c r="A162" s="45"/>
      <c r="B162" s="123"/>
      <c r="C162" s="123"/>
      <c r="D162" s="20" t="s">
        <v>11</v>
      </c>
      <c r="E162" s="35">
        <f>G162+I162+K162+M162+O162+Q162+S162+U162</f>
        <v>2547.44</v>
      </c>
      <c r="F162" s="35">
        <f t="shared" si="83"/>
        <v>1705.66616</v>
      </c>
      <c r="G162" s="36">
        <v>1086.03</v>
      </c>
      <c r="H162" s="36">
        <v>1086.26</v>
      </c>
      <c r="I162" s="36">
        <v>669.41</v>
      </c>
      <c r="J162" s="36">
        <v>619.40616</v>
      </c>
      <c r="K162" s="39">
        <v>264</v>
      </c>
      <c r="L162" s="39"/>
      <c r="M162" s="39">
        <v>264</v>
      </c>
      <c r="N162" s="39"/>
      <c r="O162" s="39">
        <v>264</v>
      </c>
      <c r="P162" s="39"/>
      <c r="Q162" s="104"/>
      <c r="R162" s="104"/>
      <c r="S162" s="104"/>
      <c r="T162" s="104"/>
      <c r="U162" s="104"/>
      <c r="V162" s="104"/>
    </row>
    <row r="163" spans="1:22" ht="90.75" customHeight="1" x14ac:dyDescent="0.2">
      <c r="A163" s="45"/>
      <c r="B163" s="123"/>
      <c r="C163" s="123"/>
      <c r="D163" s="21" t="s">
        <v>12</v>
      </c>
      <c r="E163" s="35">
        <f t="shared" si="83"/>
        <v>0</v>
      </c>
      <c r="F163" s="35">
        <f t="shared" si="83"/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39"/>
      <c r="M163" s="39">
        <v>0</v>
      </c>
      <c r="N163" s="39"/>
      <c r="O163" s="39">
        <v>0</v>
      </c>
      <c r="P163" s="39"/>
      <c r="Q163" s="104"/>
      <c r="R163" s="104"/>
      <c r="S163" s="104"/>
      <c r="T163" s="104"/>
      <c r="U163" s="104"/>
      <c r="V163" s="104"/>
    </row>
    <row r="164" spans="1:22" ht="33.75" customHeight="1" x14ac:dyDescent="0.2">
      <c r="A164" s="85" t="s">
        <v>116</v>
      </c>
      <c r="B164" s="122" t="s">
        <v>46</v>
      </c>
      <c r="C164" s="123"/>
      <c r="D164" s="95" t="s">
        <v>7</v>
      </c>
      <c r="E164" s="92">
        <f>E166+E167+E168+E169</f>
        <v>17543.309999999998</v>
      </c>
      <c r="F164" s="92">
        <f t="shared" ref="F164:V164" si="84">F166+F167+F168+F169</f>
        <v>5923.1490199999998</v>
      </c>
      <c r="G164" s="92">
        <f t="shared" si="84"/>
        <v>3200.91</v>
      </c>
      <c r="H164" s="92">
        <f t="shared" si="84"/>
        <v>2880</v>
      </c>
      <c r="I164" s="92">
        <f t="shared" si="84"/>
        <v>3047.7</v>
      </c>
      <c r="J164" s="92">
        <f t="shared" si="84"/>
        <v>3043.1490199999998</v>
      </c>
      <c r="K164" s="92">
        <f t="shared" si="84"/>
        <v>3704.9</v>
      </c>
      <c r="L164" s="92">
        <f t="shared" si="84"/>
        <v>0</v>
      </c>
      <c r="M164" s="92">
        <f t="shared" si="84"/>
        <v>3794.9</v>
      </c>
      <c r="N164" s="92">
        <f t="shared" si="84"/>
        <v>0</v>
      </c>
      <c r="O164" s="92">
        <f t="shared" si="84"/>
        <v>3794.9</v>
      </c>
      <c r="P164" s="92">
        <f t="shared" si="84"/>
        <v>0</v>
      </c>
      <c r="Q164" s="92">
        <f t="shared" si="84"/>
        <v>0</v>
      </c>
      <c r="R164" s="92">
        <f t="shared" si="84"/>
        <v>0</v>
      </c>
      <c r="S164" s="92">
        <f t="shared" si="84"/>
        <v>0</v>
      </c>
      <c r="T164" s="92">
        <f t="shared" si="84"/>
        <v>0</v>
      </c>
      <c r="U164" s="92">
        <f t="shared" si="84"/>
        <v>0</v>
      </c>
      <c r="V164" s="92">
        <f t="shared" si="84"/>
        <v>0</v>
      </c>
    </row>
    <row r="165" spans="1:22" ht="33" customHeight="1" x14ac:dyDescent="0.2">
      <c r="A165" s="45"/>
      <c r="B165" s="123"/>
      <c r="C165" s="123"/>
      <c r="D165" s="17" t="s">
        <v>4</v>
      </c>
      <c r="E165" s="35"/>
      <c r="F165" s="35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104"/>
      <c r="R165" s="104"/>
      <c r="S165" s="104"/>
      <c r="T165" s="104"/>
      <c r="U165" s="104"/>
      <c r="V165" s="104"/>
    </row>
    <row r="166" spans="1:22" ht="45.75" customHeight="1" x14ac:dyDescent="0.2">
      <c r="A166" s="45"/>
      <c r="B166" s="123"/>
      <c r="C166" s="123"/>
      <c r="D166" s="18" t="s">
        <v>9</v>
      </c>
      <c r="E166" s="35">
        <f t="shared" ref="E166:F169" si="85">G166+I166+K166+M166+O166+Q166+S166+U166</f>
        <v>0</v>
      </c>
      <c r="F166" s="35">
        <f t="shared" si="85"/>
        <v>0</v>
      </c>
      <c r="G166" s="39">
        <v>0</v>
      </c>
      <c r="H166" s="39">
        <v>0</v>
      </c>
      <c r="I166" s="39">
        <v>0</v>
      </c>
      <c r="J166" s="39">
        <v>0</v>
      </c>
      <c r="K166" s="39">
        <v>0</v>
      </c>
      <c r="L166" s="39"/>
      <c r="M166" s="39">
        <v>0</v>
      </c>
      <c r="N166" s="39"/>
      <c r="O166" s="39">
        <v>0</v>
      </c>
      <c r="P166" s="39"/>
      <c r="Q166" s="104"/>
      <c r="R166" s="104"/>
      <c r="S166" s="104"/>
      <c r="T166" s="104"/>
      <c r="U166" s="104"/>
      <c r="V166" s="104"/>
    </row>
    <row r="167" spans="1:22" ht="24" customHeight="1" x14ac:dyDescent="0.2">
      <c r="A167" s="45"/>
      <c r="B167" s="123"/>
      <c r="C167" s="123"/>
      <c r="D167" s="19" t="s">
        <v>10</v>
      </c>
      <c r="E167" s="35">
        <f t="shared" si="85"/>
        <v>0</v>
      </c>
      <c r="F167" s="35">
        <f t="shared" si="85"/>
        <v>0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39"/>
      <c r="M167" s="39">
        <v>0</v>
      </c>
      <c r="N167" s="39"/>
      <c r="O167" s="39">
        <v>0</v>
      </c>
      <c r="P167" s="39"/>
      <c r="Q167" s="104"/>
      <c r="R167" s="104"/>
      <c r="S167" s="104"/>
      <c r="T167" s="104"/>
      <c r="U167" s="104"/>
      <c r="V167" s="104"/>
    </row>
    <row r="168" spans="1:22" ht="25.5" customHeight="1" x14ac:dyDescent="0.2">
      <c r="A168" s="45"/>
      <c r="B168" s="123"/>
      <c r="C168" s="123"/>
      <c r="D168" s="20" t="s">
        <v>11</v>
      </c>
      <c r="E168" s="35">
        <f t="shared" si="85"/>
        <v>17495.939999999999</v>
      </c>
      <c r="F168" s="35">
        <f t="shared" si="85"/>
        <v>5923.1490199999998</v>
      </c>
      <c r="G168" s="36">
        <v>3153.54</v>
      </c>
      <c r="H168" s="39">
        <v>2880</v>
      </c>
      <c r="I168" s="36">
        <v>3047.7</v>
      </c>
      <c r="J168" s="36">
        <v>3043.1490199999998</v>
      </c>
      <c r="K168" s="39">
        <v>3704.9</v>
      </c>
      <c r="L168" s="39"/>
      <c r="M168" s="39">
        <v>3794.9</v>
      </c>
      <c r="N168" s="39"/>
      <c r="O168" s="39">
        <v>3794.9</v>
      </c>
      <c r="P168" s="39"/>
      <c r="Q168" s="104"/>
      <c r="R168" s="104"/>
      <c r="S168" s="104"/>
      <c r="T168" s="104"/>
      <c r="U168" s="104"/>
      <c r="V168" s="104"/>
    </row>
    <row r="169" spans="1:22" ht="45.75" customHeight="1" x14ac:dyDescent="0.2">
      <c r="A169" s="45"/>
      <c r="B169" s="124"/>
      <c r="C169" s="123"/>
      <c r="D169" s="21" t="s">
        <v>12</v>
      </c>
      <c r="E169" s="35">
        <f t="shared" si="85"/>
        <v>47.37</v>
      </c>
      <c r="F169" s="35">
        <f t="shared" si="85"/>
        <v>0</v>
      </c>
      <c r="G169" s="36">
        <v>47.37</v>
      </c>
      <c r="H169" s="39"/>
      <c r="I169" s="39">
        <v>0</v>
      </c>
      <c r="J169" s="39">
        <v>0</v>
      </c>
      <c r="K169" s="39">
        <v>0</v>
      </c>
      <c r="L169" s="39"/>
      <c r="M169" s="39">
        <v>0</v>
      </c>
      <c r="N169" s="39"/>
      <c r="O169" s="39">
        <v>0</v>
      </c>
      <c r="P169" s="39"/>
      <c r="Q169" s="104"/>
      <c r="R169" s="104"/>
      <c r="S169" s="104"/>
      <c r="T169" s="104"/>
      <c r="U169" s="104"/>
      <c r="V169" s="104"/>
    </row>
    <row r="170" spans="1:22" ht="30.75" customHeight="1" x14ac:dyDescent="0.2">
      <c r="A170" s="85" t="s">
        <v>117</v>
      </c>
      <c r="B170" s="122" t="s">
        <v>47</v>
      </c>
      <c r="C170" s="123"/>
      <c r="D170" s="95" t="s">
        <v>7</v>
      </c>
      <c r="E170" s="92">
        <f>E172+E173+E174+E175</f>
        <v>44573.820000000007</v>
      </c>
      <c r="F170" s="92">
        <f t="shared" ref="F170:V170" si="86">F172+F173+F174+F175</f>
        <v>19059.387199999997</v>
      </c>
      <c r="G170" s="92">
        <f t="shared" si="86"/>
        <v>7795.66</v>
      </c>
      <c r="H170" s="92">
        <f t="shared" si="86"/>
        <v>7667.6605799999998</v>
      </c>
      <c r="I170" s="92">
        <f t="shared" si="86"/>
        <v>10220.06</v>
      </c>
      <c r="J170" s="92">
        <f t="shared" si="86"/>
        <v>11391.726619999999</v>
      </c>
      <c r="K170" s="92">
        <f t="shared" si="86"/>
        <v>8871.36</v>
      </c>
      <c r="L170" s="92">
        <f t="shared" si="86"/>
        <v>0</v>
      </c>
      <c r="M170" s="92">
        <f t="shared" si="86"/>
        <v>8843.3700000000008</v>
      </c>
      <c r="N170" s="92">
        <f t="shared" si="86"/>
        <v>0</v>
      </c>
      <c r="O170" s="92">
        <f t="shared" si="86"/>
        <v>8843.3700000000008</v>
      </c>
      <c r="P170" s="92">
        <f t="shared" si="86"/>
        <v>0</v>
      </c>
      <c r="Q170" s="92">
        <f t="shared" si="86"/>
        <v>0</v>
      </c>
      <c r="R170" s="92">
        <f t="shared" si="86"/>
        <v>0</v>
      </c>
      <c r="S170" s="92">
        <f t="shared" si="86"/>
        <v>0</v>
      </c>
      <c r="T170" s="92">
        <f t="shared" si="86"/>
        <v>0</v>
      </c>
      <c r="U170" s="92">
        <f t="shared" si="86"/>
        <v>0</v>
      </c>
      <c r="V170" s="92">
        <f t="shared" si="86"/>
        <v>0</v>
      </c>
    </row>
    <row r="171" spans="1:22" ht="28.5" customHeight="1" x14ac:dyDescent="0.2">
      <c r="A171" s="45"/>
      <c r="B171" s="123"/>
      <c r="C171" s="123"/>
      <c r="D171" s="17" t="s">
        <v>4</v>
      </c>
      <c r="E171" s="35"/>
      <c r="F171" s="35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104"/>
      <c r="R171" s="104"/>
      <c r="S171" s="104"/>
      <c r="T171" s="104"/>
      <c r="U171" s="104"/>
      <c r="V171" s="104"/>
    </row>
    <row r="172" spans="1:22" ht="45.75" customHeight="1" x14ac:dyDescent="0.2">
      <c r="A172" s="45"/>
      <c r="B172" s="123"/>
      <c r="C172" s="123"/>
      <c r="D172" s="18" t="s">
        <v>9</v>
      </c>
      <c r="E172" s="35">
        <f t="shared" ref="E172:F175" si="87">G172+I172+K172+M172+O172+Q172+S172+U172</f>
        <v>0</v>
      </c>
      <c r="F172" s="35">
        <f t="shared" si="87"/>
        <v>0</v>
      </c>
      <c r="G172" s="39">
        <v>0</v>
      </c>
      <c r="H172" s="39">
        <v>0</v>
      </c>
      <c r="I172" s="39">
        <v>0</v>
      </c>
      <c r="J172" s="39">
        <v>0</v>
      </c>
      <c r="K172" s="39"/>
      <c r="L172" s="39"/>
      <c r="M172" s="39"/>
      <c r="N172" s="39"/>
      <c r="O172" s="39"/>
      <c r="P172" s="39"/>
      <c r="Q172" s="104"/>
      <c r="R172" s="104"/>
      <c r="S172" s="104"/>
      <c r="T172" s="104"/>
      <c r="U172" s="104"/>
      <c r="V172" s="104"/>
    </row>
    <row r="173" spans="1:22" ht="25.5" customHeight="1" x14ac:dyDescent="0.2">
      <c r="A173" s="45"/>
      <c r="B173" s="123"/>
      <c r="C173" s="123"/>
      <c r="D173" s="19" t="s">
        <v>10</v>
      </c>
      <c r="E173" s="35">
        <f t="shared" si="87"/>
        <v>0</v>
      </c>
      <c r="F173" s="35">
        <f t="shared" si="87"/>
        <v>0</v>
      </c>
      <c r="G173" s="39">
        <v>0</v>
      </c>
      <c r="H173" s="39">
        <v>0</v>
      </c>
      <c r="I173" s="39">
        <v>0</v>
      </c>
      <c r="J173" s="39">
        <v>0</v>
      </c>
      <c r="K173" s="39"/>
      <c r="L173" s="39"/>
      <c r="M173" s="39"/>
      <c r="N173" s="39"/>
      <c r="O173" s="39"/>
      <c r="P173" s="39"/>
      <c r="Q173" s="104"/>
      <c r="R173" s="104"/>
      <c r="S173" s="104"/>
      <c r="T173" s="104"/>
      <c r="U173" s="104"/>
      <c r="V173" s="104"/>
    </row>
    <row r="174" spans="1:22" ht="24.75" customHeight="1" x14ac:dyDescent="0.2">
      <c r="A174" s="45"/>
      <c r="B174" s="123"/>
      <c r="C174" s="123"/>
      <c r="D174" s="20" t="s">
        <v>11</v>
      </c>
      <c r="E174" s="35">
        <f t="shared" si="87"/>
        <v>44445.820000000007</v>
      </c>
      <c r="F174" s="35">
        <f t="shared" si="87"/>
        <v>19059.387199999997</v>
      </c>
      <c r="G174" s="36">
        <v>7667.66</v>
      </c>
      <c r="H174" s="39">
        <v>7667.6605799999998</v>
      </c>
      <c r="I174" s="36">
        <v>10220.06</v>
      </c>
      <c r="J174" s="36">
        <v>11391.726619999999</v>
      </c>
      <c r="K174" s="36">
        <v>8871.36</v>
      </c>
      <c r="L174" s="39"/>
      <c r="M174" s="36">
        <v>8843.3700000000008</v>
      </c>
      <c r="N174" s="39"/>
      <c r="O174" s="36">
        <v>8843.3700000000008</v>
      </c>
      <c r="P174" s="39"/>
      <c r="Q174" s="104"/>
      <c r="R174" s="104"/>
      <c r="S174" s="104"/>
      <c r="T174" s="104"/>
      <c r="U174" s="104"/>
      <c r="V174" s="104"/>
    </row>
    <row r="175" spans="1:22" ht="45.75" customHeight="1" x14ac:dyDescent="0.2">
      <c r="A175" s="45"/>
      <c r="B175" s="124"/>
      <c r="C175" s="123"/>
      <c r="D175" s="21" t="s">
        <v>12</v>
      </c>
      <c r="E175" s="35">
        <f t="shared" si="87"/>
        <v>128</v>
      </c>
      <c r="F175" s="35">
        <f t="shared" si="87"/>
        <v>0</v>
      </c>
      <c r="G175" s="36">
        <v>128</v>
      </c>
      <c r="H175" s="39"/>
      <c r="I175" s="36">
        <v>0</v>
      </c>
      <c r="J175" s="39">
        <v>0</v>
      </c>
      <c r="K175" s="36">
        <v>0</v>
      </c>
      <c r="L175" s="39"/>
      <c r="M175" s="36">
        <v>0</v>
      </c>
      <c r="N175" s="39"/>
      <c r="O175" s="36">
        <v>0</v>
      </c>
      <c r="P175" s="39"/>
      <c r="Q175" s="104"/>
      <c r="R175" s="104"/>
      <c r="S175" s="104"/>
      <c r="T175" s="104"/>
      <c r="U175" s="104"/>
      <c r="V175" s="104"/>
    </row>
    <row r="176" spans="1:22" ht="31.5" customHeight="1" x14ac:dyDescent="0.2">
      <c r="A176" s="85" t="s">
        <v>118</v>
      </c>
      <c r="B176" s="122" t="s">
        <v>20</v>
      </c>
      <c r="C176" s="123"/>
      <c r="D176" s="95" t="s">
        <v>7</v>
      </c>
      <c r="E176" s="92">
        <f>E178+E179+E180+E181</f>
        <v>127316.66999999998</v>
      </c>
      <c r="F176" s="92">
        <f t="shared" ref="F176:V176" si="88">F178+F179+F180+F181</f>
        <v>47944.06925</v>
      </c>
      <c r="G176" s="92">
        <f t="shared" si="88"/>
        <v>21063.54</v>
      </c>
      <c r="H176" s="92">
        <f t="shared" si="88"/>
        <v>21040.058669999999</v>
      </c>
      <c r="I176" s="92">
        <f t="shared" si="88"/>
        <v>25927.55</v>
      </c>
      <c r="J176" s="92">
        <f t="shared" si="88"/>
        <v>26904.010579999998</v>
      </c>
      <c r="K176" s="92">
        <f t="shared" si="88"/>
        <v>26105.68</v>
      </c>
      <c r="L176" s="92">
        <f t="shared" si="88"/>
        <v>0</v>
      </c>
      <c r="M176" s="92">
        <f t="shared" si="88"/>
        <v>27109.95</v>
      </c>
      <c r="N176" s="92">
        <f t="shared" si="88"/>
        <v>0</v>
      </c>
      <c r="O176" s="92">
        <f t="shared" si="88"/>
        <v>27109.95</v>
      </c>
      <c r="P176" s="92">
        <f t="shared" si="88"/>
        <v>0</v>
      </c>
      <c r="Q176" s="92">
        <f t="shared" si="88"/>
        <v>0</v>
      </c>
      <c r="R176" s="92">
        <f t="shared" si="88"/>
        <v>0</v>
      </c>
      <c r="S176" s="92">
        <f t="shared" si="88"/>
        <v>0</v>
      </c>
      <c r="T176" s="92">
        <f t="shared" si="88"/>
        <v>0</v>
      </c>
      <c r="U176" s="92">
        <f t="shared" si="88"/>
        <v>0</v>
      </c>
      <c r="V176" s="92">
        <f t="shared" si="88"/>
        <v>0</v>
      </c>
    </row>
    <row r="177" spans="1:22" ht="24.75" customHeight="1" x14ac:dyDescent="0.2">
      <c r="A177" s="45"/>
      <c r="B177" s="123"/>
      <c r="C177" s="123"/>
      <c r="D177" s="17" t="s">
        <v>4</v>
      </c>
      <c r="E177" s="35"/>
      <c r="F177" s="35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104"/>
      <c r="R177" s="104"/>
      <c r="S177" s="104"/>
      <c r="T177" s="104"/>
      <c r="U177" s="104"/>
      <c r="V177" s="104"/>
    </row>
    <row r="178" spans="1:22" ht="45.75" customHeight="1" x14ac:dyDescent="0.2">
      <c r="A178" s="45"/>
      <c r="B178" s="123"/>
      <c r="C178" s="123"/>
      <c r="D178" s="18" t="s">
        <v>9</v>
      </c>
      <c r="E178" s="35">
        <f t="shared" ref="E178:F181" si="89">G178+I178+K178+M178+O178+Q178+S178+U178</f>
        <v>0</v>
      </c>
      <c r="F178" s="35">
        <f t="shared" si="89"/>
        <v>0</v>
      </c>
      <c r="G178" s="37">
        <v>0</v>
      </c>
      <c r="H178" s="39">
        <v>0</v>
      </c>
      <c r="I178" s="37">
        <v>0</v>
      </c>
      <c r="J178" s="39">
        <v>0</v>
      </c>
      <c r="K178" s="39"/>
      <c r="L178" s="39"/>
      <c r="M178" s="39"/>
      <c r="N178" s="39"/>
      <c r="O178" s="39"/>
      <c r="P178" s="39"/>
      <c r="Q178" s="104"/>
      <c r="R178" s="104"/>
      <c r="S178" s="104"/>
      <c r="T178" s="104"/>
      <c r="U178" s="104"/>
      <c r="V178" s="104"/>
    </row>
    <row r="179" spans="1:22" ht="30" customHeight="1" x14ac:dyDescent="0.2">
      <c r="A179" s="45"/>
      <c r="B179" s="123"/>
      <c r="C179" s="123"/>
      <c r="D179" s="19" t="s">
        <v>10</v>
      </c>
      <c r="E179" s="35">
        <f t="shared" si="89"/>
        <v>0</v>
      </c>
      <c r="F179" s="35">
        <f t="shared" si="89"/>
        <v>0</v>
      </c>
      <c r="G179" s="37">
        <v>0</v>
      </c>
      <c r="H179" s="39">
        <v>0</v>
      </c>
      <c r="I179" s="37">
        <v>0</v>
      </c>
      <c r="J179" s="39">
        <v>0</v>
      </c>
      <c r="K179" s="39"/>
      <c r="L179" s="39"/>
      <c r="M179" s="39"/>
      <c r="N179" s="39"/>
      <c r="O179" s="39"/>
      <c r="P179" s="39"/>
      <c r="Q179" s="104"/>
      <c r="R179" s="104"/>
      <c r="S179" s="104"/>
      <c r="T179" s="104"/>
      <c r="U179" s="104"/>
      <c r="V179" s="104"/>
    </row>
    <row r="180" spans="1:22" ht="28.5" customHeight="1" x14ac:dyDescent="0.2">
      <c r="A180" s="45"/>
      <c r="B180" s="123"/>
      <c r="C180" s="123"/>
      <c r="D180" s="20" t="s">
        <v>11</v>
      </c>
      <c r="E180" s="35">
        <f t="shared" si="89"/>
        <v>127316.66999999998</v>
      </c>
      <c r="F180" s="35">
        <f t="shared" si="89"/>
        <v>47944.06925</v>
      </c>
      <c r="G180" s="36">
        <v>21063.54</v>
      </c>
      <c r="H180" s="39">
        <v>21040.058669999999</v>
      </c>
      <c r="I180" s="36">
        <v>25927.55</v>
      </c>
      <c r="J180" s="36">
        <v>26904.010579999998</v>
      </c>
      <c r="K180" s="39">
        <v>26105.68</v>
      </c>
      <c r="L180" s="39"/>
      <c r="M180" s="39">
        <v>27109.95</v>
      </c>
      <c r="N180" s="39"/>
      <c r="O180" s="39">
        <v>27109.95</v>
      </c>
      <c r="P180" s="39"/>
      <c r="Q180" s="104"/>
      <c r="R180" s="104"/>
      <c r="S180" s="104"/>
      <c r="T180" s="104"/>
      <c r="U180" s="104"/>
      <c r="V180" s="104"/>
    </row>
    <row r="181" spans="1:22" ht="45.75" customHeight="1" x14ac:dyDescent="0.2">
      <c r="A181" s="45"/>
      <c r="B181" s="124"/>
      <c r="C181" s="124"/>
      <c r="D181" s="21" t="s">
        <v>12</v>
      </c>
      <c r="E181" s="35">
        <f t="shared" si="89"/>
        <v>0</v>
      </c>
      <c r="F181" s="35">
        <f t="shared" si="89"/>
        <v>0</v>
      </c>
      <c r="G181" s="39">
        <v>0</v>
      </c>
      <c r="H181" s="39"/>
      <c r="I181" s="39">
        <v>0</v>
      </c>
      <c r="J181" s="39">
        <v>0</v>
      </c>
      <c r="K181" s="39"/>
      <c r="L181" s="39"/>
      <c r="M181" s="39"/>
      <c r="N181" s="39"/>
      <c r="O181" s="39"/>
      <c r="P181" s="39"/>
      <c r="Q181" s="104"/>
      <c r="R181" s="104"/>
      <c r="S181" s="104"/>
      <c r="T181" s="104"/>
      <c r="U181" s="104"/>
      <c r="V181" s="104"/>
    </row>
    <row r="182" spans="1:22" ht="31.5" customHeight="1" x14ac:dyDescent="0.2">
      <c r="A182" s="85" t="s">
        <v>52</v>
      </c>
      <c r="B182" s="122" t="s">
        <v>119</v>
      </c>
      <c r="C182" s="122" t="s">
        <v>138</v>
      </c>
      <c r="D182" s="49" t="s">
        <v>7</v>
      </c>
      <c r="E182" s="50">
        <f>E184+E185+E186+E187</f>
        <v>2198.5005099999998</v>
      </c>
      <c r="F182" s="50">
        <f t="shared" ref="F182:V182" si="90">F184+F185+F186+F187</f>
        <v>2024.25</v>
      </c>
      <c r="G182" s="50">
        <f t="shared" si="90"/>
        <v>477.83350999999999</v>
      </c>
      <c r="H182" s="50">
        <f t="shared" si="90"/>
        <v>0</v>
      </c>
      <c r="I182" s="50">
        <f t="shared" si="90"/>
        <v>1546.6669999999999</v>
      </c>
      <c r="J182" s="50">
        <f t="shared" si="90"/>
        <v>2024.25</v>
      </c>
      <c r="K182" s="50">
        <f t="shared" si="90"/>
        <v>0</v>
      </c>
      <c r="L182" s="50">
        <f t="shared" si="90"/>
        <v>0</v>
      </c>
      <c r="M182" s="50">
        <f t="shared" si="90"/>
        <v>174</v>
      </c>
      <c r="N182" s="50">
        <f t="shared" si="90"/>
        <v>0</v>
      </c>
      <c r="O182" s="50">
        <f t="shared" si="90"/>
        <v>0</v>
      </c>
      <c r="P182" s="50">
        <f t="shared" si="90"/>
        <v>0</v>
      </c>
      <c r="Q182" s="50">
        <f t="shared" si="90"/>
        <v>0</v>
      </c>
      <c r="R182" s="50">
        <f t="shared" si="90"/>
        <v>0</v>
      </c>
      <c r="S182" s="50">
        <f t="shared" si="90"/>
        <v>0</v>
      </c>
      <c r="T182" s="50">
        <f t="shared" si="90"/>
        <v>0</v>
      </c>
      <c r="U182" s="50">
        <f t="shared" si="90"/>
        <v>0</v>
      </c>
      <c r="V182" s="50">
        <f t="shared" si="90"/>
        <v>0</v>
      </c>
    </row>
    <row r="183" spans="1:22" ht="24.75" customHeight="1" x14ac:dyDescent="0.2">
      <c r="A183" s="45"/>
      <c r="B183" s="123"/>
      <c r="C183" s="123"/>
      <c r="D183" s="17" t="s">
        <v>4</v>
      </c>
      <c r="E183" s="35"/>
      <c r="F183" s="35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104"/>
      <c r="R183" s="104"/>
      <c r="S183" s="104"/>
      <c r="T183" s="104"/>
      <c r="U183" s="104"/>
      <c r="V183" s="104"/>
    </row>
    <row r="184" spans="1:22" ht="45.75" customHeight="1" x14ac:dyDescent="0.2">
      <c r="A184" s="45"/>
      <c r="B184" s="123"/>
      <c r="C184" s="123"/>
      <c r="D184" s="18" t="s">
        <v>9</v>
      </c>
      <c r="E184" s="35">
        <f t="shared" ref="E184:F187" si="91">G184+I184+K184+M184+O184+Q184+S184+U184</f>
        <v>0</v>
      </c>
      <c r="F184" s="35">
        <f t="shared" si="91"/>
        <v>0</v>
      </c>
      <c r="G184" s="37">
        <v>0</v>
      </c>
      <c r="H184" s="39">
        <v>0</v>
      </c>
      <c r="I184" s="37">
        <v>0</v>
      </c>
      <c r="J184" s="39">
        <v>0</v>
      </c>
      <c r="K184" s="39">
        <v>0</v>
      </c>
      <c r="L184" s="39"/>
      <c r="M184" s="39">
        <v>0</v>
      </c>
      <c r="N184" s="39"/>
      <c r="O184" s="39">
        <v>0</v>
      </c>
      <c r="P184" s="39"/>
      <c r="Q184" s="104"/>
      <c r="R184" s="104"/>
      <c r="S184" s="104"/>
      <c r="T184" s="104"/>
      <c r="U184" s="104"/>
      <c r="V184" s="104"/>
    </row>
    <row r="185" spans="1:22" ht="30" customHeight="1" x14ac:dyDescent="0.2">
      <c r="A185" s="45"/>
      <c r="B185" s="123"/>
      <c r="C185" s="123"/>
      <c r="D185" s="19" t="s">
        <v>10</v>
      </c>
      <c r="E185" s="35">
        <f t="shared" si="91"/>
        <v>0</v>
      </c>
      <c r="F185" s="35">
        <f t="shared" si="91"/>
        <v>0</v>
      </c>
      <c r="G185" s="37">
        <v>0</v>
      </c>
      <c r="H185" s="39">
        <v>0</v>
      </c>
      <c r="I185" s="37">
        <v>0</v>
      </c>
      <c r="J185" s="39">
        <v>0</v>
      </c>
      <c r="K185" s="39">
        <v>0</v>
      </c>
      <c r="L185" s="39"/>
      <c r="M185" s="39">
        <v>0</v>
      </c>
      <c r="N185" s="39"/>
      <c r="O185" s="39">
        <v>0</v>
      </c>
      <c r="P185" s="39"/>
      <c r="Q185" s="104"/>
      <c r="R185" s="104"/>
      <c r="S185" s="104"/>
      <c r="T185" s="104"/>
      <c r="U185" s="104"/>
      <c r="V185" s="104"/>
    </row>
    <row r="186" spans="1:22" ht="28.5" customHeight="1" x14ac:dyDescent="0.2">
      <c r="A186" s="45"/>
      <c r="B186" s="123"/>
      <c r="C186" s="123"/>
      <c r="D186" s="20" t="s">
        <v>11</v>
      </c>
      <c r="E186" s="35">
        <f t="shared" si="91"/>
        <v>2198.5005099999998</v>
      </c>
      <c r="F186" s="35">
        <f t="shared" si="91"/>
        <v>2024.25</v>
      </c>
      <c r="G186" s="36">
        <v>477.83350999999999</v>
      </c>
      <c r="H186" s="39">
        <v>0</v>
      </c>
      <c r="I186" s="36">
        <v>1546.6669999999999</v>
      </c>
      <c r="J186" s="36">
        <v>2024.25</v>
      </c>
      <c r="K186" s="39">
        <v>0</v>
      </c>
      <c r="L186" s="39"/>
      <c r="M186" s="39">
        <v>174</v>
      </c>
      <c r="N186" s="39"/>
      <c r="O186" s="39">
        <v>0</v>
      </c>
      <c r="P186" s="39"/>
      <c r="Q186" s="104"/>
      <c r="R186" s="104"/>
      <c r="S186" s="104"/>
      <c r="T186" s="104"/>
      <c r="U186" s="104"/>
      <c r="V186" s="104"/>
    </row>
    <row r="187" spans="1:22" ht="45.75" customHeight="1" x14ac:dyDescent="0.2">
      <c r="A187" s="45"/>
      <c r="B187" s="124"/>
      <c r="C187" s="124"/>
      <c r="D187" s="21" t="s">
        <v>12</v>
      </c>
      <c r="E187" s="35">
        <f t="shared" si="91"/>
        <v>0</v>
      </c>
      <c r="F187" s="35">
        <f t="shared" si="91"/>
        <v>0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39"/>
      <c r="M187" s="39">
        <v>0</v>
      </c>
      <c r="N187" s="39"/>
      <c r="O187" s="39">
        <v>0</v>
      </c>
      <c r="P187" s="39"/>
      <c r="Q187" s="104"/>
      <c r="R187" s="104"/>
      <c r="S187" s="104"/>
      <c r="T187" s="104"/>
      <c r="U187" s="104"/>
      <c r="V187" s="104"/>
    </row>
    <row r="188" spans="1:22" ht="27" customHeight="1" x14ac:dyDescent="0.3">
      <c r="A188" s="83" t="s">
        <v>54</v>
      </c>
      <c r="B188" s="122" t="s">
        <v>78</v>
      </c>
      <c r="C188" s="126" t="s">
        <v>31</v>
      </c>
      <c r="D188" s="96" t="s">
        <v>7</v>
      </c>
      <c r="E188" s="97">
        <f t="shared" ref="E188:F188" si="92">E190+E191+E192+E193</f>
        <v>698866.78833999997</v>
      </c>
      <c r="F188" s="97">
        <f t="shared" si="92"/>
        <v>374368.62511000002</v>
      </c>
      <c r="G188" s="98">
        <f>G190+G191+G192+G193</f>
        <v>201943.07405999998</v>
      </c>
      <c r="H188" s="98">
        <f>H190+H191+H192+H193</f>
        <v>172081.90244000001</v>
      </c>
      <c r="I188" s="98">
        <f>I190+I191+I192+I193</f>
        <v>109588.97454</v>
      </c>
      <c r="J188" s="98">
        <f t="shared" ref="J188:V188" si="93">J190+J191+J192+J193</f>
        <v>202286.72266999999</v>
      </c>
      <c r="K188" s="98">
        <f t="shared" si="93"/>
        <v>190089.6678</v>
      </c>
      <c r="L188" s="98">
        <f t="shared" si="93"/>
        <v>0</v>
      </c>
      <c r="M188" s="98">
        <f t="shared" si="93"/>
        <v>98622.535969999997</v>
      </c>
      <c r="N188" s="98">
        <f t="shared" si="93"/>
        <v>0</v>
      </c>
      <c r="O188" s="98">
        <f t="shared" si="93"/>
        <v>98622.535969999997</v>
      </c>
      <c r="P188" s="98">
        <f t="shared" si="93"/>
        <v>0</v>
      </c>
      <c r="Q188" s="98">
        <f t="shared" si="93"/>
        <v>0</v>
      </c>
      <c r="R188" s="98">
        <f t="shared" si="93"/>
        <v>0</v>
      </c>
      <c r="S188" s="98">
        <f t="shared" si="93"/>
        <v>0</v>
      </c>
      <c r="T188" s="98">
        <f t="shared" si="93"/>
        <v>0</v>
      </c>
      <c r="U188" s="98">
        <f t="shared" si="93"/>
        <v>0</v>
      </c>
      <c r="V188" s="98">
        <f t="shared" si="93"/>
        <v>0</v>
      </c>
    </row>
    <row r="189" spans="1:22" ht="30" customHeight="1" x14ac:dyDescent="0.3">
      <c r="A189" s="24"/>
      <c r="B189" s="123"/>
      <c r="C189" s="127"/>
      <c r="D189" s="17" t="s">
        <v>4</v>
      </c>
      <c r="E189" s="35"/>
      <c r="F189" s="35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104"/>
      <c r="R189" s="104"/>
      <c r="S189" s="104"/>
      <c r="T189" s="104"/>
      <c r="U189" s="104"/>
      <c r="V189" s="104"/>
    </row>
    <row r="190" spans="1:22" ht="51.75" customHeight="1" x14ac:dyDescent="0.3">
      <c r="A190" s="24"/>
      <c r="B190" s="123"/>
      <c r="C190" s="127"/>
      <c r="D190" s="18" t="s">
        <v>9</v>
      </c>
      <c r="E190" s="35">
        <f t="shared" ref="E190:F193" si="94">G190+I190+K190+M190+O190+Q190+S190+U190</f>
        <v>1721.9940900000001</v>
      </c>
      <c r="F190" s="35">
        <f t="shared" si="94"/>
        <v>1865.8563100000001</v>
      </c>
      <c r="G190" s="37">
        <f t="shared" ref="G190:I193" si="95">G196+G202+G208+G214</f>
        <v>841.72514000000001</v>
      </c>
      <c r="H190" s="37">
        <f t="shared" si="95"/>
        <v>824.89063999999996</v>
      </c>
      <c r="I190" s="37">
        <f t="shared" si="95"/>
        <v>880.26895000000002</v>
      </c>
      <c r="J190" s="37">
        <f t="shared" ref="J190:P190" si="96">J196+J202+J208+J214</f>
        <v>1040.96567</v>
      </c>
      <c r="K190" s="37">
        <f t="shared" si="96"/>
        <v>0</v>
      </c>
      <c r="L190" s="37">
        <f t="shared" si="96"/>
        <v>0</v>
      </c>
      <c r="M190" s="37">
        <f t="shared" si="96"/>
        <v>0</v>
      </c>
      <c r="N190" s="37">
        <f t="shared" si="96"/>
        <v>0</v>
      </c>
      <c r="O190" s="37">
        <f t="shared" si="96"/>
        <v>0</v>
      </c>
      <c r="P190" s="37">
        <f t="shared" si="96"/>
        <v>0</v>
      </c>
      <c r="Q190" s="104"/>
      <c r="R190" s="104"/>
      <c r="S190" s="104"/>
      <c r="T190" s="104"/>
      <c r="U190" s="104"/>
      <c r="V190" s="104"/>
    </row>
    <row r="191" spans="1:22" ht="24.75" customHeight="1" x14ac:dyDescent="0.3">
      <c r="A191" s="24"/>
      <c r="B191" s="123"/>
      <c r="C191" s="127"/>
      <c r="D191" s="19" t="s">
        <v>10</v>
      </c>
      <c r="E191" s="35">
        <f t="shared" si="94"/>
        <v>202881.29365000001</v>
      </c>
      <c r="F191" s="35">
        <f t="shared" si="94"/>
        <v>124601.56197</v>
      </c>
      <c r="G191" s="37">
        <f t="shared" si="95"/>
        <v>102145.89886999999</v>
      </c>
      <c r="H191" s="37">
        <f t="shared" si="95"/>
        <v>64613.903980000003</v>
      </c>
      <c r="I191" s="37">
        <f t="shared" si="95"/>
        <v>10000</v>
      </c>
      <c r="J191" s="37">
        <f t="shared" ref="J191:P191" si="97">J197+J203+J209+J215</f>
        <v>59987.657989999992</v>
      </c>
      <c r="K191" s="37">
        <f t="shared" si="97"/>
        <v>90735.394780000002</v>
      </c>
      <c r="L191" s="37">
        <f t="shared" si="97"/>
        <v>0</v>
      </c>
      <c r="M191" s="37">
        <f t="shared" si="97"/>
        <v>0</v>
      </c>
      <c r="N191" s="37">
        <f t="shared" si="97"/>
        <v>0</v>
      </c>
      <c r="O191" s="37">
        <f t="shared" si="97"/>
        <v>0</v>
      </c>
      <c r="P191" s="37">
        <f t="shared" si="97"/>
        <v>0</v>
      </c>
      <c r="Q191" s="104"/>
      <c r="R191" s="104"/>
      <c r="S191" s="104"/>
      <c r="T191" s="104"/>
      <c r="U191" s="104"/>
      <c r="V191" s="104"/>
    </row>
    <row r="192" spans="1:22" ht="30" customHeight="1" x14ac:dyDescent="0.3">
      <c r="A192" s="24"/>
      <c r="B192" s="123"/>
      <c r="C192" s="127"/>
      <c r="D192" s="20" t="s">
        <v>11</v>
      </c>
      <c r="E192" s="35">
        <f t="shared" si="94"/>
        <v>494263.50059999991</v>
      </c>
      <c r="F192" s="35">
        <f t="shared" si="94"/>
        <v>247901.20683000001</v>
      </c>
      <c r="G192" s="37">
        <f t="shared" si="95"/>
        <v>98955.450049999999</v>
      </c>
      <c r="H192" s="37">
        <f t="shared" si="95"/>
        <v>106643.10782</v>
      </c>
      <c r="I192" s="37">
        <f t="shared" si="95"/>
        <v>98708.705589999998</v>
      </c>
      <c r="J192" s="37">
        <f t="shared" ref="J192:P192" si="98">J198+J204+J210+J216</f>
        <v>141258.09901000001</v>
      </c>
      <c r="K192" s="37">
        <f t="shared" si="98"/>
        <v>99354.273019999993</v>
      </c>
      <c r="L192" s="37">
        <f t="shared" si="98"/>
        <v>0</v>
      </c>
      <c r="M192" s="37">
        <f t="shared" si="98"/>
        <v>98622.535969999997</v>
      </c>
      <c r="N192" s="37">
        <f t="shared" si="98"/>
        <v>0</v>
      </c>
      <c r="O192" s="37">
        <f t="shared" si="98"/>
        <v>98622.535969999997</v>
      </c>
      <c r="P192" s="37">
        <f t="shared" si="98"/>
        <v>0</v>
      </c>
      <c r="Q192" s="104"/>
      <c r="R192" s="104"/>
      <c r="S192" s="104"/>
      <c r="T192" s="104"/>
      <c r="U192" s="104"/>
      <c r="V192" s="104"/>
    </row>
    <row r="193" spans="1:22" ht="46.5" customHeight="1" x14ac:dyDescent="0.3">
      <c r="A193" s="22"/>
      <c r="B193" s="123"/>
      <c r="C193" s="127"/>
      <c r="D193" s="21" t="s">
        <v>12</v>
      </c>
      <c r="E193" s="35">
        <f t="shared" si="94"/>
        <v>0</v>
      </c>
      <c r="F193" s="35">
        <f t="shared" si="94"/>
        <v>0</v>
      </c>
      <c r="G193" s="41">
        <f t="shared" si="95"/>
        <v>0</v>
      </c>
      <c r="H193" s="41">
        <f t="shared" si="95"/>
        <v>0</v>
      </c>
      <c r="I193" s="41">
        <f t="shared" si="95"/>
        <v>0</v>
      </c>
      <c r="J193" s="41">
        <f t="shared" ref="J193:P193" si="99">J199+J205+J211+J217</f>
        <v>0</v>
      </c>
      <c r="K193" s="41">
        <f t="shared" si="99"/>
        <v>0</v>
      </c>
      <c r="L193" s="41">
        <f t="shared" si="99"/>
        <v>0</v>
      </c>
      <c r="M193" s="41">
        <f t="shared" si="99"/>
        <v>0</v>
      </c>
      <c r="N193" s="41">
        <f t="shared" si="99"/>
        <v>0</v>
      </c>
      <c r="O193" s="41">
        <f t="shared" si="99"/>
        <v>0</v>
      </c>
      <c r="P193" s="41">
        <f t="shared" si="99"/>
        <v>0</v>
      </c>
      <c r="Q193" s="104"/>
      <c r="R193" s="104"/>
      <c r="S193" s="104"/>
      <c r="T193" s="104"/>
      <c r="U193" s="104"/>
      <c r="V193" s="104"/>
    </row>
    <row r="194" spans="1:22" ht="21.75" customHeight="1" x14ac:dyDescent="0.3">
      <c r="A194" s="80" t="s">
        <v>57</v>
      </c>
      <c r="B194" s="122" t="s">
        <v>21</v>
      </c>
      <c r="C194" s="127"/>
      <c r="D194" s="91" t="s">
        <v>7</v>
      </c>
      <c r="E194" s="92">
        <f t="shared" ref="E194:F194" si="100">E196+E197+E198+E199</f>
        <v>203504.28698999999</v>
      </c>
      <c r="F194" s="92">
        <f t="shared" si="100"/>
        <v>77406.503769999996</v>
      </c>
      <c r="G194" s="92">
        <f>G196+G197+G198+G199</f>
        <v>100356.51</v>
      </c>
      <c r="H194" s="92">
        <f>H196+H197+H198+H199</f>
        <v>51726.277500000004</v>
      </c>
      <c r="I194" s="92">
        <f>I196+I197+I198+I199</f>
        <v>10480.64516</v>
      </c>
      <c r="J194" s="92">
        <f t="shared" ref="J194:V194" si="101">J196+J197+J198+J199</f>
        <v>25680.226269999999</v>
      </c>
      <c r="K194" s="92">
        <f t="shared" si="101"/>
        <v>91867.131829999998</v>
      </c>
      <c r="L194" s="92">
        <f t="shared" si="101"/>
        <v>0</v>
      </c>
      <c r="M194" s="92">
        <f t="shared" si="101"/>
        <v>400</v>
      </c>
      <c r="N194" s="92">
        <f t="shared" si="101"/>
        <v>0</v>
      </c>
      <c r="O194" s="92">
        <f t="shared" si="101"/>
        <v>400</v>
      </c>
      <c r="P194" s="92">
        <f t="shared" si="101"/>
        <v>0</v>
      </c>
      <c r="Q194" s="92">
        <f t="shared" si="101"/>
        <v>0</v>
      </c>
      <c r="R194" s="92">
        <f t="shared" si="101"/>
        <v>0</v>
      </c>
      <c r="S194" s="92">
        <f t="shared" si="101"/>
        <v>0</v>
      </c>
      <c r="T194" s="92">
        <f t="shared" si="101"/>
        <v>0</v>
      </c>
      <c r="U194" s="92">
        <f t="shared" si="101"/>
        <v>0</v>
      </c>
      <c r="V194" s="92">
        <f t="shared" si="101"/>
        <v>0</v>
      </c>
    </row>
    <row r="195" spans="1:22" ht="21.75" customHeight="1" x14ac:dyDescent="0.3">
      <c r="A195" s="24"/>
      <c r="B195" s="123"/>
      <c r="C195" s="127"/>
      <c r="D195" s="17" t="s">
        <v>4</v>
      </c>
      <c r="E195" s="35"/>
      <c r="F195" s="35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104"/>
      <c r="R195" s="104"/>
      <c r="S195" s="104"/>
      <c r="T195" s="104"/>
      <c r="U195" s="104"/>
      <c r="V195" s="104"/>
    </row>
    <row r="196" spans="1:22" ht="51.75" customHeight="1" x14ac:dyDescent="0.3">
      <c r="A196" s="24"/>
      <c r="B196" s="123"/>
      <c r="C196" s="127"/>
      <c r="D196" s="18" t="s">
        <v>9</v>
      </c>
      <c r="E196" s="35">
        <f t="shared" ref="E196:F199" si="102">G196+I196+K196+M196+O196+Q196+S196+U196</f>
        <v>0</v>
      </c>
      <c r="F196" s="35">
        <f t="shared" si="102"/>
        <v>0</v>
      </c>
      <c r="G196" s="41">
        <v>0</v>
      </c>
      <c r="H196" s="41">
        <v>0</v>
      </c>
      <c r="I196" s="41">
        <v>0</v>
      </c>
      <c r="J196" s="41">
        <v>0</v>
      </c>
      <c r="K196" s="41"/>
      <c r="L196" s="41"/>
      <c r="M196" s="41"/>
      <c r="N196" s="41"/>
      <c r="O196" s="41"/>
      <c r="P196" s="41"/>
      <c r="Q196" s="104"/>
      <c r="R196" s="104"/>
      <c r="S196" s="104"/>
      <c r="T196" s="104"/>
      <c r="U196" s="104"/>
      <c r="V196" s="104"/>
    </row>
    <row r="197" spans="1:22" ht="27.75" customHeight="1" x14ac:dyDescent="0.3">
      <c r="A197" s="24"/>
      <c r="B197" s="123"/>
      <c r="C197" s="127"/>
      <c r="D197" s="19" t="s">
        <v>10</v>
      </c>
      <c r="E197" s="35">
        <f t="shared" si="102"/>
        <v>199915.99054</v>
      </c>
      <c r="F197" s="35">
        <f t="shared" si="102"/>
        <v>68308.676789999998</v>
      </c>
      <c r="G197" s="37">
        <v>99180.595759999997</v>
      </c>
      <c r="H197" s="41">
        <v>49630.953650000003</v>
      </c>
      <c r="I197" s="37">
        <v>10000</v>
      </c>
      <c r="J197" s="111">
        <v>18677.723139999998</v>
      </c>
      <c r="K197" s="37">
        <v>90735.394780000002</v>
      </c>
      <c r="L197" s="41"/>
      <c r="M197" s="41">
        <v>0</v>
      </c>
      <c r="N197" s="41"/>
      <c r="O197" s="41">
        <v>0</v>
      </c>
      <c r="P197" s="41"/>
      <c r="Q197" s="104"/>
      <c r="R197" s="104"/>
      <c r="S197" s="104"/>
      <c r="T197" s="104"/>
      <c r="U197" s="104"/>
      <c r="V197" s="104"/>
    </row>
    <row r="198" spans="1:22" ht="21" customHeight="1" x14ac:dyDescent="0.3">
      <c r="A198" s="24"/>
      <c r="B198" s="123"/>
      <c r="C198" s="127"/>
      <c r="D198" s="20" t="s">
        <v>11</v>
      </c>
      <c r="E198" s="35">
        <f t="shared" si="102"/>
        <v>3588.2964499999998</v>
      </c>
      <c r="F198" s="35">
        <f t="shared" si="102"/>
        <v>9097.8269799999998</v>
      </c>
      <c r="G198" s="37">
        <v>1175.9142400000001</v>
      </c>
      <c r="H198" s="41">
        <v>2095.3238500000002</v>
      </c>
      <c r="I198" s="37">
        <v>480.64515999999998</v>
      </c>
      <c r="J198" s="111">
        <v>7002.5031300000001</v>
      </c>
      <c r="K198" s="37">
        <v>1131.73705</v>
      </c>
      <c r="L198" s="41"/>
      <c r="M198" s="41">
        <v>400</v>
      </c>
      <c r="N198" s="41"/>
      <c r="O198" s="41">
        <v>400</v>
      </c>
      <c r="P198" s="41"/>
      <c r="Q198" s="104"/>
      <c r="R198" s="104"/>
      <c r="S198" s="104"/>
      <c r="T198" s="104"/>
      <c r="U198" s="104"/>
      <c r="V198" s="104"/>
    </row>
    <row r="199" spans="1:22" ht="63" customHeight="1" x14ac:dyDescent="0.3">
      <c r="A199" s="24"/>
      <c r="B199" s="124"/>
      <c r="C199" s="127"/>
      <c r="D199" s="21" t="s">
        <v>12</v>
      </c>
      <c r="E199" s="35">
        <f t="shared" si="102"/>
        <v>0</v>
      </c>
      <c r="F199" s="35">
        <f t="shared" si="102"/>
        <v>0</v>
      </c>
      <c r="G199" s="41">
        <v>0</v>
      </c>
      <c r="H199" s="41">
        <v>0</v>
      </c>
      <c r="I199" s="41">
        <v>0</v>
      </c>
      <c r="J199" s="41">
        <v>0</v>
      </c>
      <c r="K199" s="41">
        <v>0</v>
      </c>
      <c r="L199" s="41"/>
      <c r="M199" s="41">
        <v>0</v>
      </c>
      <c r="N199" s="41"/>
      <c r="O199" s="41">
        <v>0</v>
      </c>
      <c r="P199" s="41"/>
      <c r="Q199" s="104"/>
      <c r="R199" s="104"/>
      <c r="S199" s="104"/>
      <c r="T199" s="104"/>
      <c r="U199" s="104"/>
      <c r="V199" s="104"/>
    </row>
    <row r="200" spans="1:22" ht="28.5" customHeight="1" x14ac:dyDescent="0.3">
      <c r="A200" s="80" t="s">
        <v>75</v>
      </c>
      <c r="B200" s="122" t="s">
        <v>22</v>
      </c>
      <c r="C200" s="127"/>
      <c r="D200" s="91" t="s">
        <v>7</v>
      </c>
      <c r="E200" s="92">
        <f t="shared" ref="E200:F200" si="103">E202+E203+E204+E205</f>
        <v>1775.2516400000002</v>
      </c>
      <c r="F200" s="92">
        <f t="shared" si="103"/>
        <v>59863.236810000002</v>
      </c>
      <c r="G200" s="92">
        <f>G202+G203+G204+G205</f>
        <v>867.75788</v>
      </c>
      <c r="H200" s="92">
        <f>H202+H203+H204+H205</f>
        <v>15701.787560000001</v>
      </c>
      <c r="I200" s="92">
        <f>I202+I203+I204+I205</f>
        <v>907.49376000000007</v>
      </c>
      <c r="J200" s="92">
        <f>J202+J203+J204+J205</f>
        <v>44161.449249999998</v>
      </c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</row>
    <row r="201" spans="1:22" ht="22.5" customHeight="1" x14ac:dyDescent="0.3">
      <c r="A201" s="24"/>
      <c r="B201" s="123"/>
      <c r="C201" s="127"/>
      <c r="D201" s="17" t="s">
        <v>4</v>
      </c>
      <c r="E201" s="35"/>
      <c r="F201" s="35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104"/>
      <c r="R201" s="104"/>
      <c r="S201" s="104"/>
      <c r="T201" s="104"/>
      <c r="U201" s="104"/>
      <c r="V201" s="104"/>
    </row>
    <row r="202" spans="1:22" ht="46.5" customHeight="1" x14ac:dyDescent="0.3">
      <c r="A202" s="24"/>
      <c r="B202" s="123"/>
      <c r="C202" s="127"/>
      <c r="D202" s="18" t="s">
        <v>9</v>
      </c>
      <c r="E202" s="35">
        <f t="shared" ref="E202:F205" si="104">G202+I202+K202+M202+O202+Q202+S202+U202</f>
        <v>1721.9940900000001</v>
      </c>
      <c r="F202" s="35">
        <f t="shared" si="104"/>
        <v>1865.8563100000001</v>
      </c>
      <c r="G202" s="37">
        <v>841.72514000000001</v>
      </c>
      <c r="H202" s="41">
        <v>824.89063999999996</v>
      </c>
      <c r="I202" s="37">
        <v>880.26895000000002</v>
      </c>
      <c r="J202" s="37">
        <v>1040.96567</v>
      </c>
      <c r="K202" s="41">
        <v>0</v>
      </c>
      <c r="L202" s="41"/>
      <c r="M202" s="41">
        <v>0</v>
      </c>
      <c r="N202" s="41"/>
      <c r="O202" s="41">
        <v>0</v>
      </c>
      <c r="P202" s="41"/>
      <c r="Q202" s="104"/>
      <c r="R202" s="104"/>
      <c r="S202" s="104"/>
      <c r="T202" s="104"/>
      <c r="U202" s="104"/>
      <c r="V202" s="104"/>
    </row>
    <row r="203" spans="1:22" ht="28.5" customHeight="1" x14ac:dyDescent="0.3">
      <c r="A203" s="24"/>
      <c r="B203" s="123"/>
      <c r="C203" s="127"/>
      <c r="D203" s="19" t="s">
        <v>10</v>
      </c>
      <c r="E203" s="35">
        <f t="shared" si="104"/>
        <v>0</v>
      </c>
      <c r="F203" s="35">
        <f t="shared" si="104"/>
        <v>53817.885349999997</v>
      </c>
      <c r="G203" s="41">
        <v>0</v>
      </c>
      <c r="H203" s="41">
        <v>12507.950500000001</v>
      </c>
      <c r="I203" s="41">
        <v>0</v>
      </c>
      <c r="J203" s="37">
        <v>41309.934849999998</v>
      </c>
      <c r="K203" s="41"/>
      <c r="L203" s="41"/>
      <c r="M203" s="41"/>
      <c r="N203" s="41"/>
      <c r="O203" s="41"/>
      <c r="P203" s="41"/>
      <c r="Q203" s="104"/>
      <c r="R203" s="104"/>
      <c r="S203" s="104"/>
      <c r="T203" s="104"/>
      <c r="U203" s="104"/>
      <c r="V203" s="104"/>
    </row>
    <row r="204" spans="1:22" ht="27.75" customHeight="1" x14ac:dyDescent="0.3">
      <c r="A204" s="24"/>
      <c r="B204" s="123"/>
      <c r="C204" s="127"/>
      <c r="D204" s="20" t="s">
        <v>11</v>
      </c>
      <c r="E204" s="35">
        <f t="shared" si="104"/>
        <v>53.257550000000002</v>
      </c>
      <c r="F204" s="35">
        <f t="shared" si="104"/>
        <v>4179.4951500000006</v>
      </c>
      <c r="G204" s="37">
        <v>26.03274</v>
      </c>
      <c r="H204" s="41">
        <v>2368.9464200000002</v>
      </c>
      <c r="I204" s="37">
        <v>27.224810000000002</v>
      </c>
      <c r="J204" s="37">
        <v>1810.54873</v>
      </c>
      <c r="K204" s="41">
        <v>0</v>
      </c>
      <c r="L204" s="41"/>
      <c r="M204" s="41">
        <v>0</v>
      </c>
      <c r="N204" s="41"/>
      <c r="O204" s="41">
        <v>0</v>
      </c>
      <c r="P204" s="41"/>
      <c r="Q204" s="104"/>
      <c r="R204" s="104"/>
      <c r="S204" s="104"/>
      <c r="T204" s="104"/>
      <c r="U204" s="104"/>
      <c r="V204" s="104"/>
    </row>
    <row r="205" spans="1:22" ht="51.75" customHeight="1" x14ac:dyDescent="0.3">
      <c r="A205" s="24"/>
      <c r="B205" s="124"/>
      <c r="C205" s="127"/>
      <c r="D205" s="21" t="s">
        <v>12</v>
      </c>
      <c r="E205" s="35">
        <f t="shared" si="104"/>
        <v>0</v>
      </c>
      <c r="F205" s="35">
        <f t="shared" si="104"/>
        <v>0</v>
      </c>
      <c r="G205" s="41">
        <v>0</v>
      </c>
      <c r="H205" s="41">
        <v>0</v>
      </c>
      <c r="I205" s="41">
        <v>0</v>
      </c>
      <c r="J205" s="41">
        <v>0</v>
      </c>
      <c r="K205" s="41">
        <v>0</v>
      </c>
      <c r="L205" s="41"/>
      <c r="M205" s="41">
        <v>0</v>
      </c>
      <c r="N205" s="41"/>
      <c r="O205" s="41">
        <v>0</v>
      </c>
      <c r="P205" s="41"/>
      <c r="Q205" s="104"/>
      <c r="R205" s="104"/>
      <c r="S205" s="104"/>
      <c r="T205" s="104"/>
      <c r="U205" s="104"/>
      <c r="V205" s="104"/>
    </row>
    <row r="206" spans="1:22" ht="27.75" customHeight="1" x14ac:dyDescent="0.3">
      <c r="A206" s="80" t="s">
        <v>76</v>
      </c>
      <c r="B206" s="122" t="s">
        <v>155</v>
      </c>
      <c r="C206" s="127"/>
      <c r="D206" s="91" t="s">
        <v>7</v>
      </c>
      <c r="E206" s="92">
        <f t="shared" ref="E206:F206" si="105">E208+E209+E210+E211</f>
        <v>42.5</v>
      </c>
      <c r="F206" s="92">
        <f t="shared" si="105"/>
        <v>67.5</v>
      </c>
      <c r="G206" s="92">
        <f>G208+G209+G210+G211</f>
        <v>8.5</v>
      </c>
      <c r="H206" s="92">
        <f>H208+H209+H210+H211</f>
        <v>17.5</v>
      </c>
      <c r="I206" s="92">
        <f>I208+I209+I210+I211</f>
        <v>8.5</v>
      </c>
      <c r="J206" s="92">
        <f t="shared" ref="J206:V206" si="106">J208+J209+J210+J211</f>
        <v>50</v>
      </c>
      <c r="K206" s="92">
        <f t="shared" si="106"/>
        <v>8.5</v>
      </c>
      <c r="L206" s="92">
        <f t="shared" si="106"/>
        <v>0</v>
      </c>
      <c r="M206" s="92">
        <f t="shared" si="106"/>
        <v>8.5</v>
      </c>
      <c r="N206" s="92">
        <f t="shared" si="106"/>
        <v>0</v>
      </c>
      <c r="O206" s="92">
        <f t="shared" si="106"/>
        <v>8.5</v>
      </c>
      <c r="P206" s="92">
        <f t="shared" si="106"/>
        <v>0</v>
      </c>
      <c r="Q206" s="92">
        <f t="shared" si="106"/>
        <v>0</v>
      </c>
      <c r="R206" s="92">
        <f t="shared" si="106"/>
        <v>0</v>
      </c>
      <c r="S206" s="92">
        <f t="shared" si="106"/>
        <v>0</v>
      </c>
      <c r="T206" s="92">
        <f t="shared" si="106"/>
        <v>0</v>
      </c>
      <c r="U206" s="92">
        <f t="shared" si="106"/>
        <v>0</v>
      </c>
      <c r="V206" s="92">
        <f t="shared" si="106"/>
        <v>0</v>
      </c>
    </row>
    <row r="207" spans="1:22" ht="21.75" customHeight="1" x14ac:dyDescent="0.3">
      <c r="A207" s="24"/>
      <c r="B207" s="123"/>
      <c r="C207" s="127"/>
      <c r="D207" s="17" t="s">
        <v>4</v>
      </c>
      <c r="E207" s="35"/>
      <c r="F207" s="35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104"/>
      <c r="R207" s="104"/>
      <c r="S207" s="104"/>
      <c r="T207" s="104"/>
      <c r="U207" s="104"/>
      <c r="V207" s="104"/>
    </row>
    <row r="208" spans="1:22" ht="49.5" customHeight="1" x14ac:dyDescent="0.3">
      <c r="A208" s="24"/>
      <c r="B208" s="123"/>
      <c r="C208" s="127"/>
      <c r="D208" s="18" t="s">
        <v>9</v>
      </c>
      <c r="E208" s="35">
        <f t="shared" ref="E208:F211" si="107">G208+I208+K208+M208+O208+Q208+S208+U208</f>
        <v>0</v>
      </c>
      <c r="F208" s="35">
        <f t="shared" si="107"/>
        <v>0</v>
      </c>
      <c r="G208" s="41">
        <v>0</v>
      </c>
      <c r="H208" s="41">
        <v>0</v>
      </c>
      <c r="I208" s="41">
        <v>0</v>
      </c>
      <c r="J208" s="41">
        <v>0</v>
      </c>
      <c r="K208" s="41">
        <v>0</v>
      </c>
      <c r="L208" s="41"/>
      <c r="M208" s="41">
        <v>0</v>
      </c>
      <c r="N208" s="41"/>
      <c r="O208" s="41">
        <v>0</v>
      </c>
      <c r="P208" s="41"/>
      <c r="Q208" s="104"/>
      <c r="R208" s="104"/>
      <c r="S208" s="104"/>
      <c r="T208" s="104"/>
      <c r="U208" s="104"/>
      <c r="V208" s="104"/>
    </row>
    <row r="209" spans="1:22" ht="28.5" customHeight="1" x14ac:dyDescent="0.3">
      <c r="A209" s="24"/>
      <c r="B209" s="123"/>
      <c r="C209" s="127"/>
      <c r="D209" s="19" t="s">
        <v>10</v>
      </c>
      <c r="E209" s="35">
        <f t="shared" si="107"/>
        <v>0</v>
      </c>
      <c r="F209" s="35">
        <f t="shared" si="107"/>
        <v>0</v>
      </c>
      <c r="G209" s="41">
        <v>0</v>
      </c>
      <c r="H209" s="41">
        <v>0</v>
      </c>
      <c r="I209" s="41">
        <v>0</v>
      </c>
      <c r="J209" s="41">
        <v>0</v>
      </c>
      <c r="K209" s="41">
        <v>0</v>
      </c>
      <c r="L209" s="41"/>
      <c r="M209" s="41">
        <v>0</v>
      </c>
      <c r="N209" s="41"/>
      <c r="O209" s="41">
        <v>0</v>
      </c>
      <c r="P209" s="41"/>
      <c r="Q209" s="104"/>
      <c r="R209" s="104"/>
      <c r="S209" s="104"/>
      <c r="T209" s="104"/>
      <c r="U209" s="104"/>
      <c r="V209" s="104"/>
    </row>
    <row r="210" spans="1:22" ht="25.5" customHeight="1" x14ac:dyDescent="0.3">
      <c r="A210" s="24"/>
      <c r="B210" s="123"/>
      <c r="C210" s="127"/>
      <c r="D210" s="20" t="s">
        <v>11</v>
      </c>
      <c r="E210" s="35">
        <f t="shared" si="107"/>
        <v>42.5</v>
      </c>
      <c r="F210" s="35">
        <f t="shared" si="107"/>
        <v>67.5</v>
      </c>
      <c r="G210" s="37">
        <v>8.5</v>
      </c>
      <c r="H210" s="37">
        <v>17.5</v>
      </c>
      <c r="I210" s="37">
        <v>8.5</v>
      </c>
      <c r="J210" s="37">
        <v>50</v>
      </c>
      <c r="K210" s="37">
        <v>8.5</v>
      </c>
      <c r="L210" s="37"/>
      <c r="M210" s="37">
        <v>8.5</v>
      </c>
      <c r="N210" s="37"/>
      <c r="O210" s="37">
        <v>8.5</v>
      </c>
      <c r="P210" s="37"/>
      <c r="Q210" s="104"/>
      <c r="R210" s="104"/>
      <c r="S210" s="104"/>
      <c r="T210" s="104"/>
      <c r="U210" s="104"/>
      <c r="V210" s="104"/>
    </row>
    <row r="211" spans="1:22" ht="71.25" customHeight="1" x14ac:dyDescent="0.3">
      <c r="A211" s="24"/>
      <c r="B211" s="124"/>
      <c r="C211" s="127"/>
      <c r="D211" s="21" t="s">
        <v>12</v>
      </c>
      <c r="E211" s="35">
        <f t="shared" si="107"/>
        <v>0</v>
      </c>
      <c r="F211" s="35">
        <f t="shared" si="107"/>
        <v>0</v>
      </c>
      <c r="G211" s="41">
        <v>0</v>
      </c>
      <c r="H211" s="41">
        <v>0</v>
      </c>
      <c r="I211" s="41">
        <v>0</v>
      </c>
      <c r="J211" s="41">
        <v>0</v>
      </c>
      <c r="K211" s="41"/>
      <c r="L211" s="41"/>
      <c r="M211" s="41"/>
      <c r="N211" s="41"/>
      <c r="O211" s="41"/>
      <c r="P211" s="41"/>
      <c r="Q211" s="104"/>
      <c r="R211" s="104"/>
      <c r="S211" s="104"/>
      <c r="T211" s="104"/>
      <c r="U211" s="104"/>
      <c r="V211" s="104"/>
    </row>
    <row r="212" spans="1:22" ht="25.5" customHeight="1" x14ac:dyDescent="0.3">
      <c r="A212" s="80" t="s">
        <v>120</v>
      </c>
      <c r="B212" s="122" t="s">
        <v>19</v>
      </c>
      <c r="C212" s="127"/>
      <c r="D212" s="91" t="s">
        <v>7</v>
      </c>
      <c r="E212" s="92">
        <f>E214+E215+E216+E217</f>
        <v>493544.74970999989</v>
      </c>
      <c r="F212" s="92">
        <f>F214+F215+F216+F217</f>
        <v>237031.38452999998</v>
      </c>
      <c r="G212" s="92">
        <f t="shared" ref="G212:V212" si="108">G214+G215+G216+G217</f>
        <v>100710.30618</v>
      </c>
      <c r="H212" s="92">
        <f t="shared" si="108"/>
        <v>104636.33738</v>
      </c>
      <c r="I212" s="92">
        <f t="shared" si="108"/>
        <v>98192.335619999998</v>
      </c>
      <c r="J212" s="92">
        <f t="shared" si="108"/>
        <v>132395.04715</v>
      </c>
      <c r="K212" s="92">
        <f t="shared" si="108"/>
        <v>98214.035969999997</v>
      </c>
      <c r="L212" s="92">
        <f t="shared" si="108"/>
        <v>0</v>
      </c>
      <c r="M212" s="92">
        <f t="shared" si="108"/>
        <v>98214.035969999997</v>
      </c>
      <c r="N212" s="92">
        <f t="shared" si="108"/>
        <v>0</v>
      </c>
      <c r="O212" s="92">
        <f t="shared" si="108"/>
        <v>98214.035969999997</v>
      </c>
      <c r="P212" s="92">
        <f t="shared" si="108"/>
        <v>0</v>
      </c>
      <c r="Q212" s="92">
        <f t="shared" si="108"/>
        <v>0</v>
      </c>
      <c r="R212" s="92">
        <f t="shared" si="108"/>
        <v>0</v>
      </c>
      <c r="S212" s="92">
        <f t="shared" si="108"/>
        <v>0</v>
      </c>
      <c r="T212" s="92">
        <f t="shared" si="108"/>
        <v>0</v>
      </c>
      <c r="U212" s="92">
        <f t="shared" si="108"/>
        <v>0</v>
      </c>
      <c r="V212" s="92">
        <f t="shared" si="108"/>
        <v>0</v>
      </c>
    </row>
    <row r="213" spans="1:22" ht="24.75" customHeight="1" x14ac:dyDescent="0.3">
      <c r="A213" s="24"/>
      <c r="B213" s="123"/>
      <c r="C213" s="127"/>
      <c r="D213" s="17" t="s">
        <v>4</v>
      </c>
      <c r="E213" s="35"/>
      <c r="F213" s="35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104"/>
      <c r="R213" s="104"/>
      <c r="S213" s="104"/>
      <c r="T213" s="104"/>
      <c r="U213" s="104"/>
      <c r="V213" s="104"/>
    </row>
    <row r="214" spans="1:22" ht="46.5" customHeight="1" x14ac:dyDescent="0.3">
      <c r="A214" s="24"/>
      <c r="B214" s="123"/>
      <c r="C214" s="127"/>
      <c r="D214" s="18" t="s">
        <v>9</v>
      </c>
      <c r="E214" s="35">
        <f t="shared" ref="E214:E217" si="109">G214+I214+K214+M214+O214+Q214+S214+U214</f>
        <v>0</v>
      </c>
      <c r="F214" s="35">
        <f t="shared" ref="F214:F217" si="110">P214+N214+L214+J214+H214</f>
        <v>0</v>
      </c>
      <c r="G214" s="41">
        <v>0</v>
      </c>
      <c r="H214" s="41">
        <v>0</v>
      </c>
      <c r="I214" s="41">
        <v>0</v>
      </c>
      <c r="J214" s="41">
        <v>0</v>
      </c>
      <c r="K214" s="41"/>
      <c r="L214" s="41"/>
      <c r="M214" s="41"/>
      <c r="N214" s="41"/>
      <c r="O214" s="41"/>
      <c r="P214" s="41"/>
      <c r="Q214" s="104"/>
      <c r="R214" s="104"/>
      <c r="S214" s="104"/>
      <c r="T214" s="104"/>
      <c r="U214" s="104"/>
      <c r="V214" s="104"/>
    </row>
    <row r="215" spans="1:22" ht="24.75" customHeight="1" x14ac:dyDescent="0.3">
      <c r="A215" s="24"/>
      <c r="B215" s="123"/>
      <c r="C215" s="127"/>
      <c r="D215" s="19" t="s">
        <v>10</v>
      </c>
      <c r="E215" s="35">
        <f t="shared" si="109"/>
        <v>2965.3031099999998</v>
      </c>
      <c r="F215" s="35">
        <f t="shared" si="110"/>
        <v>2474.9998300000002</v>
      </c>
      <c r="G215" s="37">
        <v>2965.3031099999998</v>
      </c>
      <c r="H215" s="41">
        <v>2474.9998300000002</v>
      </c>
      <c r="I215" s="41">
        <v>0</v>
      </c>
      <c r="J215" s="41">
        <v>0</v>
      </c>
      <c r="K215" s="41"/>
      <c r="L215" s="41"/>
      <c r="M215" s="41">
        <v>0</v>
      </c>
      <c r="N215" s="41"/>
      <c r="O215" s="41"/>
      <c r="P215" s="41"/>
      <c r="Q215" s="104"/>
      <c r="R215" s="104"/>
      <c r="S215" s="104"/>
      <c r="T215" s="104"/>
      <c r="U215" s="104"/>
      <c r="V215" s="104"/>
    </row>
    <row r="216" spans="1:22" ht="24" customHeight="1" x14ac:dyDescent="0.3">
      <c r="A216" s="24"/>
      <c r="B216" s="123"/>
      <c r="C216" s="127"/>
      <c r="D216" s="20" t="s">
        <v>11</v>
      </c>
      <c r="E216" s="35">
        <f t="shared" si="109"/>
        <v>490579.44659999991</v>
      </c>
      <c r="F216" s="35">
        <f t="shared" si="110"/>
        <v>234556.3847</v>
      </c>
      <c r="G216" s="37">
        <v>97745.003070000006</v>
      </c>
      <c r="H216" s="41">
        <v>102161.33755</v>
      </c>
      <c r="I216" s="37">
        <v>98192.335619999998</v>
      </c>
      <c r="J216" s="37">
        <v>132395.04715</v>
      </c>
      <c r="K216" s="37">
        <v>98214.035969999997</v>
      </c>
      <c r="L216" s="37">
        <v>0</v>
      </c>
      <c r="M216" s="37">
        <v>98214.035969999997</v>
      </c>
      <c r="N216" s="37">
        <v>0</v>
      </c>
      <c r="O216" s="37">
        <v>98214.035969999997</v>
      </c>
      <c r="P216" s="37">
        <v>0</v>
      </c>
      <c r="Q216" s="104"/>
      <c r="R216" s="104"/>
      <c r="S216" s="104"/>
      <c r="T216" s="104"/>
      <c r="U216" s="104"/>
      <c r="V216" s="104"/>
    </row>
    <row r="217" spans="1:22" ht="51.75" customHeight="1" x14ac:dyDescent="0.3">
      <c r="A217" s="22"/>
      <c r="B217" s="124"/>
      <c r="C217" s="128"/>
      <c r="D217" s="21" t="s">
        <v>12</v>
      </c>
      <c r="E217" s="35">
        <f t="shared" si="109"/>
        <v>0</v>
      </c>
      <c r="F217" s="35">
        <f t="shared" si="110"/>
        <v>0</v>
      </c>
      <c r="G217" s="41">
        <v>0</v>
      </c>
      <c r="H217" s="41"/>
      <c r="I217" s="41">
        <v>0</v>
      </c>
      <c r="J217" s="41">
        <v>0</v>
      </c>
      <c r="K217" s="41"/>
      <c r="L217" s="41"/>
      <c r="M217" s="41"/>
      <c r="N217" s="41"/>
      <c r="O217" s="41"/>
      <c r="P217" s="41"/>
      <c r="Q217" s="104"/>
      <c r="R217" s="104"/>
      <c r="S217" s="104"/>
      <c r="T217" s="104"/>
      <c r="U217" s="104"/>
      <c r="V217" s="104"/>
    </row>
    <row r="218" spans="1:22" ht="23.25" customHeight="1" x14ac:dyDescent="0.35">
      <c r="A218" s="84" t="s">
        <v>77</v>
      </c>
      <c r="B218" s="122" t="s">
        <v>156</v>
      </c>
      <c r="C218" s="122" t="s">
        <v>134</v>
      </c>
      <c r="D218" s="96" t="s">
        <v>7</v>
      </c>
      <c r="E218" s="97">
        <f t="shared" ref="E218:F218" si="111">E220+E221+E222+E223</f>
        <v>266988.5</v>
      </c>
      <c r="F218" s="97">
        <f t="shared" si="111"/>
        <v>88445.626120000001</v>
      </c>
      <c r="G218" s="98">
        <f>G220+G221+G222+G223</f>
        <v>40362.699999999997</v>
      </c>
      <c r="H218" s="98">
        <f>H220+H221+H222+H223</f>
        <v>39598.068760000002</v>
      </c>
      <c r="I218" s="98">
        <f>I220+I221+I222+I223</f>
        <v>53950.6</v>
      </c>
      <c r="J218" s="98">
        <f>J220+J221+J222+J223</f>
        <v>48847.557359999999</v>
      </c>
      <c r="K218" s="98">
        <f>K220+K221+K222+K223</f>
        <v>56528.800000000003</v>
      </c>
      <c r="L218" s="98"/>
      <c r="M218" s="98">
        <f>M220+M221+M222+M223</f>
        <v>58073.2</v>
      </c>
      <c r="N218" s="98"/>
      <c r="O218" s="98">
        <f>O220+O221+O222+O223</f>
        <v>58073.2</v>
      </c>
      <c r="P218" s="98"/>
      <c r="Q218" s="98"/>
      <c r="R218" s="98"/>
      <c r="S218" s="98"/>
      <c r="T218" s="98"/>
      <c r="U218" s="98"/>
      <c r="V218" s="98"/>
    </row>
    <row r="219" spans="1:22" ht="23.25" x14ac:dyDescent="0.25">
      <c r="A219" s="27"/>
      <c r="B219" s="123"/>
      <c r="C219" s="123"/>
      <c r="D219" s="17" t="s">
        <v>4</v>
      </c>
      <c r="E219" s="35"/>
      <c r="F219" s="35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104"/>
      <c r="R219" s="104"/>
      <c r="S219" s="104"/>
      <c r="T219" s="104"/>
      <c r="U219" s="104"/>
      <c r="V219" s="104"/>
    </row>
    <row r="220" spans="1:22" ht="46.5" x14ac:dyDescent="0.25">
      <c r="A220" s="27"/>
      <c r="B220" s="123"/>
      <c r="C220" s="123"/>
      <c r="D220" s="18" t="s">
        <v>9</v>
      </c>
      <c r="E220" s="35">
        <f t="shared" ref="E220:F223" si="112">G220+I220+K220+M220+O220+Q220+S220+U220</f>
        <v>0</v>
      </c>
      <c r="F220" s="35">
        <f t="shared" si="112"/>
        <v>0</v>
      </c>
      <c r="G220" s="42">
        <v>0</v>
      </c>
      <c r="H220" s="44">
        <v>0</v>
      </c>
      <c r="I220" s="42">
        <v>0</v>
      </c>
      <c r="J220" s="44">
        <v>0</v>
      </c>
      <c r="K220" s="44"/>
      <c r="L220" s="44"/>
      <c r="M220" s="44"/>
      <c r="N220" s="44"/>
      <c r="O220" s="44"/>
      <c r="P220" s="44"/>
      <c r="Q220" s="104"/>
      <c r="R220" s="104"/>
      <c r="S220" s="104"/>
      <c r="T220" s="104"/>
      <c r="U220" s="104"/>
      <c r="V220" s="104"/>
    </row>
    <row r="221" spans="1:22" ht="23.25" x14ac:dyDescent="0.25">
      <c r="A221" s="27"/>
      <c r="B221" s="123"/>
      <c r="C221" s="123"/>
      <c r="D221" s="19" t="s">
        <v>10</v>
      </c>
      <c r="E221" s="35">
        <f t="shared" si="112"/>
        <v>0</v>
      </c>
      <c r="F221" s="35">
        <f t="shared" si="112"/>
        <v>0</v>
      </c>
      <c r="G221" s="42">
        <v>0</v>
      </c>
      <c r="H221" s="44">
        <v>0</v>
      </c>
      <c r="I221" s="42">
        <v>0</v>
      </c>
      <c r="J221" s="44">
        <v>0</v>
      </c>
      <c r="K221" s="44"/>
      <c r="L221" s="44"/>
      <c r="M221" s="44"/>
      <c r="N221" s="44"/>
      <c r="O221" s="44"/>
      <c r="P221" s="44"/>
      <c r="Q221" s="104"/>
      <c r="R221" s="104"/>
      <c r="S221" s="104"/>
      <c r="T221" s="104"/>
      <c r="U221" s="104"/>
      <c r="V221" s="104"/>
    </row>
    <row r="222" spans="1:22" ht="23.25" x14ac:dyDescent="0.25">
      <c r="A222" s="27"/>
      <c r="B222" s="123"/>
      <c r="C222" s="123"/>
      <c r="D222" s="20" t="s">
        <v>11</v>
      </c>
      <c r="E222" s="35">
        <f t="shared" si="112"/>
        <v>266988.5</v>
      </c>
      <c r="F222" s="35">
        <f t="shared" si="112"/>
        <v>88445.626120000001</v>
      </c>
      <c r="G222" s="42">
        <v>40362.699999999997</v>
      </c>
      <c r="H222" s="44">
        <v>39598.068760000002</v>
      </c>
      <c r="I222" s="42">
        <v>53950.6</v>
      </c>
      <c r="J222" s="44">
        <v>48847.557359999999</v>
      </c>
      <c r="K222" s="44">
        <v>56528.800000000003</v>
      </c>
      <c r="L222" s="44"/>
      <c r="M222" s="44">
        <v>58073.2</v>
      </c>
      <c r="N222" s="44"/>
      <c r="O222" s="44">
        <v>58073.2</v>
      </c>
      <c r="P222" s="44"/>
      <c r="Q222" s="104"/>
      <c r="R222" s="104"/>
      <c r="S222" s="104"/>
      <c r="T222" s="104"/>
      <c r="U222" s="104"/>
      <c r="V222" s="104"/>
    </row>
    <row r="223" spans="1:22" ht="99" customHeight="1" x14ac:dyDescent="0.25">
      <c r="A223" s="28"/>
      <c r="B223" s="123"/>
      <c r="C223" s="124"/>
      <c r="D223" s="21" t="s">
        <v>12</v>
      </c>
      <c r="E223" s="35">
        <f t="shared" si="112"/>
        <v>0</v>
      </c>
      <c r="F223" s="35">
        <f t="shared" si="112"/>
        <v>0</v>
      </c>
      <c r="G223" s="42">
        <v>0</v>
      </c>
      <c r="H223" s="44">
        <v>0</v>
      </c>
      <c r="I223" s="42">
        <v>0</v>
      </c>
      <c r="J223" s="44">
        <v>0</v>
      </c>
      <c r="K223" s="44">
        <v>0</v>
      </c>
      <c r="L223" s="44"/>
      <c r="M223" s="44">
        <v>0</v>
      </c>
      <c r="N223" s="44"/>
      <c r="O223" s="44">
        <v>0</v>
      </c>
      <c r="P223" s="44"/>
      <c r="Q223" s="104"/>
      <c r="R223" s="104"/>
      <c r="S223" s="104"/>
      <c r="T223" s="104"/>
      <c r="U223" s="104"/>
      <c r="V223" s="104"/>
    </row>
    <row r="224" spans="1:22" ht="22.5" customHeight="1" x14ac:dyDescent="0.2">
      <c r="A224" s="112" t="s">
        <v>79</v>
      </c>
      <c r="B224" s="122" t="s">
        <v>142</v>
      </c>
      <c r="C224" s="126" t="s">
        <v>139</v>
      </c>
      <c r="D224" s="96" t="s">
        <v>7</v>
      </c>
      <c r="E224" s="97">
        <f>E226+E227+E228+E229</f>
        <v>48571.409999999996</v>
      </c>
      <c r="F224" s="97">
        <f t="shared" ref="F224:V224" si="113">F226+F227+F228+F229</f>
        <v>20397.113519999999</v>
      </c>
      <c r="G224" s="97">
        <f t="shared" si="113"/>
        <v>9653.2799999999988</v>
      </c>
      <c r="H224" s="97">
        <f t="shared" si="113"/>
        <v>9638.8858700000001</v>
      </c>
      <c r="I224" s="97">
        <f t="shared" si="113"/>
        <v>10294.15</v>
      </c>
      <c r="J224" s="97">
        <f t="shared" si="113"/>
        <v>10758.227650000001</v>
      </c>
      <c r="K224" s="97">
        <f t="shared" si="113"/>
        <v>9416.369999999999</v>
      </c>
      <c r="L224" s="97">
        <f t="shared" si="113"/>
        <v>0</v>
      </c>
      <c r="M224" s="97">
        <f t="shared" si="113"/>
        <v>9603.69</v>
      </c>
      <c r="N224" s="97">
        <f t="shared" si="113"/>
        <v>0</v>
      </c>
      <c r="O224" s="97">
        <f t="shared" si="113"/>
        <v>9603.92</v>
      </c>
      <c r="P224" s="97">
        <f t="shared" si="113"/>
        <v>0</v>
      </c>
      <c r="Q224" s="97">
        <f t="shared" si="113"/>
        <v>0</v>
      </c>
      <c r="R224" s="97">
        <f t="shared" si="113"/>
        <v>0</v>
      </c>
      <c r="S224" s="97">
        <f t="shared" si="113"/>
        <v>0</v>
      </c>
      <c r="T224" s="97">
        <f t="shared" si="113"/>
        <v>0</v>
      </c>
      <c r="U224" s="97">
        <f t="shared" si="113"/>
        <v>0</v>
      </c>
      <c r="V224" s="97">
        <f t="shared" si="113"/>
        <v>0</v>
      </c>
    </row>
    <row r="225" spans="1:22" ht="23.25" x14ac:dyDescent="0.2">
      <c r="A225" s="113"/>
      <c r="B225" s="123"/>
      <c r="C225" s="127"/>
      <c r="D225" s="17" t="s">
        <v>4</v>
      </c>
      <c r="E225" s="35"/>
      <c r="F225" s="35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104"/>
      <c r="R225" s="104"/>
      <c r="S225" s="104"/>
      <c r="T225" s="104"/>
      <c r="U225" s="104"/>
      <c r="V225" s="104"/>
    </row>
    <row r="226" spans="1:22" ht="46.5" x14ac:dyDescent="0.2">
      <c r="A226" s="113"/>
      <c r="B226" s="123"/>
      <c r="C226" s="127"/>
      <c r="D226" s="18" t="s">
        <v>9</v>
      </c>
      <c r="E226" s="35">
        <f t="shared" ref="E226:F229" si="114">G226+I226+K226+M226+O226+Q226+S226+U226</f>
        <v>0</v>
      </c>
      <c r="F226" s="35">
        <f t="shared" si="114"/>
        <v>0</v>
      </c>
      <c r="G226" s="39">
        <v>0</v>
      </c>
      <c r="H226" s="39">
        <v>0</v>
      </c>
      <c r="I226" s="39">
        <v>0</v>
      </c>
      <c r="J226" s="39">
        <v>0</v>
      </c>
      <c r="K226" s="39">
        <v>0</v>
      </c>
      <c r="L226" s="39"/>
      <c r="M226" s="39">
        <v>0</v>
      </c>
      <c r="N226" s="39"/>
      <c r="O226" s="39">
        <v>0</v>
      </c>
      <c r="P226" s="39"/>
      <c r="Q226" s="104"/>
      <c r="R226" s="104"/>
      <c r="S226" s="104"/>
      <c r="T226" s="104"/>
      <c r="U226" s="104"/>
      <c r="V226" s="104"/>
    </row>
    <row r="227" spans="1:22" ht="23.25" x14ac:dyDescent="0.2">
      <c r="A227" s="113"/>
      <c r="B227" s="123"/>
      <c r="C227" s="127"/>
      <c r="D227" s="19" t="s">
        <v>10</v>
      </c>
      <c r="E227" s="35">
        <f t="shared" si="114"/>
        <v>0</v>
      </c>
      <c r="F227" s="35">
        <f t="shared" si="114"/>
        <v>0</v>
      </c>
      <c r="G227" s="39">
        <v>0</v>
      </c>
      <c r="H227" s="39">
        <v>0</v>
      </c>
      <c r="I227" s="39">
        <v>0</v>
      </c>
      <c r="J227" s="39">
        <v>0</v>
      </c>
      <c r="K227" s="39">
        <v>0</v>
      </c>
      <c r="L227" s="39"/>
      <c r="M227" s="39">
        <v>0</v>
      </c>
      <c r="N227" s="39"/>
      <c r="O227" s="39">
        <v>0</v>
      </c>
      <c r="P227" s="39"/>
      <c r="Q227" s="104"/>
      <c r="R227" s="104"/>
      <c r="S227" s="104"/>
      <c r="T227" s="104"/>
      <c r="U227" s="104"/>
      <c r="V227" s="104"/>
    </row>
    <row r="228" spans="1:22" ht="23.25" x14ac:dyDescent="0.2">
      <c r="A228" s="113"/>
      <c r="B228" s="123"/>
      <c r="C228" s="127"/>
      <c r="D228" s="20" t="s">
        <v>11</v>
      </c>
      <c r="E228" s="35">
        <f t="shared" si="114"/>
        <v>48571.409999999996</v>
      </c>
      <c r="F228" s="35">
        <f t="shared" si="114"/>
        <v>20397.113519999999</v>
      </c>
      <c r="G228" s="36">
        <f>G234+G240+G246</f>
        <v>9653.2799999999988</v>
      </c>
      <c r="H228" s="36">
        <v>9638.8858700000001</v>
      </c>
      <c r="I228" s="36">
        <f>I234+I240+I246</f>
        <v>10294.15</v>
      </c>
      <c r="J228" s="36">
        <v>10758.227650000001</v>
      </c>
      <c r="K228" s="36">
        <f t="shared" ref="K228:O228" si="115">K234+K240+K246</f>
        <v>9416.369999999999</v>
      </c>
      <c r="L228" s="36">
        <f t="shared" si="115"/>
        <v>0</v>
      </c>
      <c r="M228" s="36">
        <f t="shared" si="115"/>
        <v>9603.69</v>
      </c>
      <c r="N228" s="36">
        <f t="shared" si="115"/>
        <v>0</v>
      </c>
      <c r="O228" s="36">
        <f t="shared" si="115"/>
        <v>9603.92</v>
      </c>
      <c r="P228" s="39"/>
      <c r="Q228" s="104"/>
      <c r="R228" s="104"/>
      <c r="S228" s="104"/>
      <c r="T228" s="104"/>
      <c r="U228" s="104"/>
      <c r="V228" s="104"/>
    </row>
    <row r="229" spans="1:22" ht="125.25" customHeight="1" x14ac:dyDescent="0.2">
      <c r="A229" s="114"/>
      <c r="B229" s="123"/>
      <c r="C229" s="127"/>
      <c r="D229" s="21" t="s">
        <v>12</v>
      </c>
      <c r="E229" s="35">
        <f t="shared" si="114"/>
        <v>0</v>
      </c>
      <c r="F229" s="35">
        <f t="shared" si="114"/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39"/>
      <c r="M229" s="39">
        <v>0</v>
      </c>
      <c r="N229" s="39"/>
      <c r="O229" s="39">
        <v>0</v>
      </c>
      <c r="P229" s="39"/>
      <c r="Q229" s="104"/>
      <c r="R229" s="104"/>
      <c r="S229" s="104"/>
      <c r="T229" s="104"/>
      <c r="U229" s="104"/>
      <c r="V229" s="104"/>
    </row>
    <row r="230" spans="1:22" ht="22.5" customHeight="1" x14ac:dyDescent="0.2">
      <c r="A230" s="130" t="s">
        <v>140</v>
      </c>
      <c r="B230" s="122" t="s">
        <v>143</v>
      </c>
      <c r="C230" s="127"/>
      <c r="D230" s="96" t="s">
        <v>7</v>
      </c>
      <c r="E230" s="97">
        <f>E232+E233+E234+E235</f>
        <v>20935.03</v>
      </c>
      <c r="F230" s="97">
        <f t="shared" ref="F230:V230" si="116">F232+F233+F234+F235</f>
        <v>0</v>
      </c>
      <c r="G230" s="97">
        <f t="shared" si="116"/>
        <v>5183.2</v>
      </c>
      <c r="H230" s="97">
        <f t="shared" si="116"/>
        <v>0</v>
      </c>
      <c r="I230" s="97">
        <f t="shared" si="116"/>
        <v>4627.28</v>
      </c>
      <c r="J230" s="97">
        <f t="shared" si="116"/>
        <v>0</v>
      </c>
      <c r="K230" s="97">
        <f t="shared" si="116"/>
        <v>3706.05</v>
      </c>
      <c r="L230" s="97">
        <f t="shared" si="116"/>
        <v>0</v>
      </c>
      <c r="M230" s="97">
        <f t="shared" si="116"/>
        <v>3709.25</v>
      </c>
      <c r="N230" s="97">
        <f t="shared" si="116"/>
        <v>0</v>
      </c>
      <c r="O230" s="97">
        <f t="shared" si="116"/>
        <v>3709.25</v>
      </c>
      <c r="P230" s="97">
        <f t="shared" si="116"/>
        <v>0</v>
      </c>
      <c r="Q230" s="97">
        <f t="shared" si="116"/>
        <v>0</v>
      </c>
      <c r="R230" s="97">
        <f t="shared" si="116"/>
        <v>0</v>
      </c>
      <c r="S230" s="97">
        <f t="shared" si="116"/>
        <v>0</v>
      </c>
      <c r="T230" s="97">
        <f t="shared" si="116"/>
        <v>0</v>
      </c>
      <c r="U230" s="97">
        <f t="shared" si="116"/>
        <v>0</v>
      </c>
      <c r="V230" s="97">
        <f t="shared" si="116"/>
        <v>0</v>
      </c>
    </row>
    <row r="231" spans="1:22" ht="23.25" x14ac:dyDescent="0.2">
      <c r="A231" s="131"/>
      <c r="B231" s="123"/>
      <c r="C231" s="127"/>
      <c r="D231" s="17" t="s">
        <v>4</v>
      </c>
      <c r="E231" s="35"/>
      <c r="F231" s="35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104"/>
      <c r="R231" s="104"/>
      <c r="S231" s="104"/>
      <c r="T231" s="104"/>
      <c r="U231" s="104"/>
      <c r="V231" s="104"/>
    </row>
    <row r="232" spans="1:22" ht="46.5" x14ac:dyDescent="0.2">
      <c r="A232" s="131"/>
      <c r="B232" s="123"/>
      <c r="C232" s="127"/>
      <c r="D232" s="18" t="s">
        <v>9</v>
      </c>
      <c r="E232" s="35">
        <f t="shared" ref="E232:E235" si="117">G232+I232+K232+M232+O232+Q232+S232+U232</f>
        <v>0</v>
      </c>
      <c r="F232" s="35">
        <f t="shared" ref="F232:F235" si="118">H232+J232+L232+N232+P232+R232+T232+V232</f>
        <v>0</v>
      </c>
      <c r="G232" s="39">
        <v>0</v>
      </c>
      <c r="H232" s="39">
        <v>0</v>
      </c>
      <c r="I232" s="39">
        <v>0</v>
      </c>
      <c r="J232" s="39"/>
      <c r="K232" s="39">
        <v>0</v>
      </c>
      <c r="L232" s="39"/>
      <c r="M232" s="39">
        <v>0</v>
      </c>
      <c r="N232" s="39"/>
      <c r="O232" s="39">
        <v>0</v>
      </c>
      <c r="P232" s="39"/>
      <c r="Q232" s="104"/>
      <c r="R232" s="104"/>
      <c r="S232" s="104"/>
      <c r="T232" s="104"/>
      <c r="U232" s="104"/>
      <c r="V232" s="104"/>
    </row>
    <row r="233" spans="1:22" ht="23.25" x14ac:dyDescent="0.2">
      <c r="A233" s="131"/>
      <c r="B233" s="123"/>
      <c r="C233" s="127"/>
      <c r="D233" s="19" t="s">
        <v>10</v>
      </c>
      <c r="E233" s="35">
        <f t="shared" si="117"/>
        <v>0</v>
      </c>
      <c r="F233" s="35">
        <f t="shared" si="118"/>
        <v>0</v>
      </c>
      <c r="G233" s="39">
        <v>0</v>
      </c>
      <c r="H233" s="39">
        <v>0</v>
      </c>
      <c r="I233" s="39">
        <v>0</v>
      </c>
      <c r="J233" s="39"/>
      <c r="K233" s="39">
        <v>0</v>
      </c>
      <c r="L233" s="39"/>
      <c r="M233" s="39">
        <v>0</v>
      </c>
      <c r="N233" s="39"/>
      <c r="O233" s="39">
        <v>0</v>
      </c>
      <c r="P233" s="39"/>
      <c r="Q233" s="104"/>
      <c r="R233" s="104"/>
      <c r="S233" s="104"/>
      <c r="T233" s="104"/>
      <c r="U233" s="104"/>
      <c r="V233" s="104"/>
    </row>
    <row r="234" spans="1:22" ht="23.25" x14ac:dyDescent="0.2">
      <c r="A234" s="131"/>
      <c r="B234" s="123"/>
      <c r="C234" s="127"/>
      <c r="D234" s="20" t="s">
        <v>11</v>
      </c>
      <c r="E234" s="35">
        <f t="shared" si="117"/>
        <v>20935.03</v>
      </c>
      <c r="F234" s="35">
        <f t="shared" si="118"/>
        <v>0</v>
      </c>
      <c r="G234" s="36">
        <v>5183.2</v>
      </c>
      <c r="H234" s="39"/>
      <c r="I234" s="36">
        <v>4627.28</v>
      </c>
      <c r="J234" s="39"/>
      <c r="K234" s="36">
        <v>3706.05</v>
      </c>
      <c r="L234" s="36"/>
      <c r="M234" s="36">
        <v>3709.25</v>
      </c>
      <c r="N234" s="39"/>
      <c r="O234" s="36">
        <v>3709.25</v>
      </c>
      <c r="P234" s="39"/>
      <c r="Q234" s="104"/>
      <c r="R234" s="104"/>
      <c r="S234" s="104"/>
      <c r="T234" s="104"/>
      <c r="U234" s="104"/>
      <c r="V234" s="104"/>
    </row>
    <row r="235" spans="1:22" ht="125.25" customHeight="1" x14ac:dyDescent="0.2">
      <c r="A235" s="132"/>
      <c r="B235" s="123"/>
      <c r="C235" s="127"/>
      <c r="D235" s="21" t="s">
        <v>12</v>
      </c>
      <c r="E235" s="35">
        <f t="shared" si="117"/>
        <v>0</v>
      </c>
      <c r="F235" s="35">
        <f t="shared" si="118"/>
        <v>0</v>
      </c>
      <c r="G235" s="39">
        <v>0</v>
      </c>
      <c r="H235" s="39">
        <v>0</v>
      </c>
      <c r="I235" s="39">
        <v>0</v>
      </c>
      <c r="J235" s="39"/>
      <c r="K235" s="39">
        <v>0</v>
      </c>
      <c r="L235" s="39"/>
      <c r="M235" s="39">
        <v>0</v>
      </c>
      <c r="N235" s="39"/>
      <c r="O235" s="39">
        <v>0</v>
      </c>
      <c r="P235" s="39"/>
      <c r="Q235" s="104"/>
      <c r="R235" s="104"/>
      <c r="S235" s="104"/>
      <c r="T235" s="104"/>
      <c r="U235" s="104"/>
      <c r="V235" s="104"/>
    </row>
    <row r="236" spans="1:22" ht="22.5" customHeight="1" x14ac:dyDescent="0.2">
      <c r="A236" s="130" t="s">
        <v>141</v>
      </c>
      <c r="B236" s="122" t="s">
        <v>144</v>
      </c>
      <c r="C236" s="127"/>
      <c r="D236" s="96" t="s">
        <v>7</v>
      </c>
      <c r="E236" s="97">
        <f>E238+E239+E240+E241</f>
        <v>2786.38</v>
      </c>
      <c r="F236" s="97">
        <f t="shared" ref="F236:V236" si="119">F238+F239+F240+F241</f>
        <v>0</v>
      </c>
      <c r="G236" s="97">
        <f t="shared" si="119"/>
        <v>487.38</v>
      </c>
      <c r="H236" s="97">
        <f t="shared" si="119"/>
        <v>0</v>
      </c>
      <c r="I236" s="97">
        <f t="shared" si="119"/>
        <v>577.99</v>
      </c>
      <c r="J236" s="97">
        <f t="shared" si="119"/>
        <v>0</v>
      </c>
      <c r="K236" s="97">
        <f t="shared" si="119"/>
        <v>573.66999999999996</v>
      </c>
      <c r="L236" s="97">
        <f t="shared" si="119"/>
        <v>0</v>
      </c>
      <c r="M236" s="97">
        <f t="shared" si="119"/>
        <v>573.66999999999996</v>
      </c>
      <c r="N236" s="97">
        <f t="shared" si="119"/>
        <v>0</v>
      </c>
      <c r="O236" s="97">
        <f t="shared" si="119"/>
        <v>573.66999999999996</v>
      </c>
      <c r="P236" s="97">
        <f t="shared" si="119"/>
        <v>0</v>
      </c>
      <c r="Q236" s="97">
        <f t="shared" si="119"/>
        <v>0</v>
      </c>
      <c r="R236" s="97">
        <f t="shared" si="119"/>
        <v>0</v>
      </c>
      <c r="S236" s="97">
        <f t="shared" si="119"/>
        <v>0</v>
      </c>
      <c r="T236" s="97">
        <f t="shared" si="119"/>
        <v>0</v>
      </c>
      <c r="U236" s="97">
        <f t="shared" si="119"/>
        <v>0</v>
      </c>
      <c r="V236" s="97">
        <f t="shared" si="119"/>
        <v>0</v>
      </c>
    </row>
    <row r="237" spans="1:22" ht="23.25" x14ac:dyDescent="0.2">
      <c r="A237" s="131"/>
      <c r="B237" s="123"/>
      <c r="C237" s="127"/>
      <c r="D237" s="17" t="s">
        <v>4</v>
      </c>
      <c r="E237" s="35"/>
      <c r="F237" s="35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104"/>
      <c r="R237" s="104"/>
      <c r="S237" s="104"/>
      <c r="T237" s="104"/>
      <c r="U237" s="104"/>
      <c r="V237" s="104"/>
    </row>
    <row r="238" spans="1:22" ht="46.5" x14ac:dyDescent="0.2">
      <c r="A238" s="131"/>
      <c r="B238" s="123"/>
      <c r="C238" s="127"/>
      <c r="D238" s="18" t="s">
        <v>9</v>
      </c>
      <c r="E238" s="35">
        <f t="shared" ref="E238:E241" si="120">G238+I238+K238+M238+O238+Q238+S238+U238</f>
        <v>0</v>
      </c>
      <c r="F238" s="35">
        <f t="shared" ref="F238:F241" si="121">H238+J238+L238+N238+P238+R238+T238+V238</f>
        <v>0</v>
      </c>
      <c r="G238" s="39">
        <v>0</v>
      </c>
      <c r="H238" s="39">
        <v>0</v>
      </c>
      <c r="I238" s="39">
        <v>0</v>
      </c>
      <c r="J238" s="39"/>
      <c r="K238" s="39">
        <v>0</v>
      </c>
      <c r="L238" s="39"/>
      <c r="M238" s="39">
        <v>0</v>
      </c>
      <c r="N238" s="39"/>
      <c r="O238" s="39">
        <v>0</v>
      </c>
      <c r="P238" s="39"/>
      <c r="Q238" s="104"/>
      <c r="R238" s="104"/>
      <c r="S238" s="104"/>
      <c r="T238" s="104"/>
      <c r="U238" s="104"/>
      <c r="V238" s="104"/>
    </row>
    <row r="239" spans="1:22" ht="23.25" x14ac:dyDescent="0.2">
      <c r="A239" s="131"/>
      <c r="B239" s="123"/>
      <c r="C239" s="127"/>
      <c r="D239" s="19" t="s">
        <v>10</v>
      </c>
      <c r="E239" s="35">
        <f t="shared" si="120"/>
        <v>0</v>
      </c>
      <c r="F239" s="35">
        <f t="shared" si="121"/>
        <v>0</v>
      </c>
      <c r="G239" s="39">
        <v>0</v>
      </c>
      <c r="H239" s="39">
        <v>0</v>
      </c>
      <c r="I239" s="39">
        <v>0</v>
      </c>
      <c r="J239" s="39"/>
      <c r="K239" s="39">
        <v>0</v>
      </c>
      <c r="L239" s="39"/>
      <c r="M239" s="39">
        <v>0</v>
      </c>
      <c r="N239" s="39"/>
      <c r="O239" s="39">
        <v>0</v>
      </c>
      <c r="P239" s="39"/>
      <c r="Q239" s="104"/>
      <c r="R239" s="104"/>
      <c r="S239" s="104"/>
      <c r="T239" s="104"/>
      <c r="U239" s="104"/>
      <c r="V239" s="104"/>
    </row>
    <row r="240" spans="1:22" ht="23.25" x14ac:dyDescent="0.2">
      <c r="A240" s="131"/>
      <c r="B240" s="123"/>
      <c r="C240" s="127"/>
      <c r="D240" s="20" t="s">
        <v>11</v>
      </c>
      <c r="E240" s="35">
        <f t="shared" si="120"/>
        <v>2786.38</v>
      </c>
      <c r="F240" s="35">
        <f t="shared" si="121"/>
        <v>0</v>
      </c>
      <c r="G240" s="36">
        <v>487.38</v>
      </c>
      <c r="H240" s="39"/>
      <c r="I240" s="36">
        <v>577.99</v>
      </c>
      <c r="J240" s="39"/>
      <c r="K240" s="36">
        <v>573.66999999999996</v>
      </c>
      <c r="L240" s="36"/>
      <c r="M240" s="36">
        <v>573.66999999999996</v>
      </c>
      <c r="N240" s="39"/>
      <c r="O240" s="36">
        <v>573.66999999999996</v>
      </c>
      <c r="P240" s="39"/>
      <c r="Q240" s="104"/>
      <c r="R240" s="104"/>
      <c r="S240" s="104"/>
      <c r="T240" s="104"/>
      <c r="U240" s="104"/>
      <c r="V240" s="104"/>
    </row>
    <row r="241" spans="1:22" ht="125.25" customHeight="1" x14ac:dyDescent="0.2">
      <c r="A241" s="132"/>
      <c r="B241" s="123"/>
      <c r="C241" s="127"/>
      <c r="D241" s="21" t="s">
        <v>12</v>
      </c>
      <c r="E241" s="35">
        <f t="shared" si="120"/>
        <v>0</v>
      </c>
      <c r="F241" s="35">
        <f t="shared" si="121"/>
        <v>0</v>
      </c>
      <c r="G241" s="39">
        <v>0</v>
      </c>
      <c r="H241" s="39">
        <v>0</v>
      </c>
      <c r="I241" s="39">
        <v>0</v>
      </c>
      <c r="J241" s="39"/>
      <c r="K241" s="39">
        <v>0</v>
      </c>
      <c r="L241" s="39"/>
      <c r="M241" s="39">
        <v>0</v>
      </c>
      <c r="N241" s="39"/>
      <c r="O241" s="39">
        <v>0</v>
      </c>
      <c r="P241" s="39"/>
      <c r="Q241" s="104"/>
      <c r="R241" s="104"/>
      <c r="S241" s="104"/>
      <c r="T241" s="104"/>
      <c r="U241" s="104"/>
      <c r="V241" s="104"/>
    </row>
    <row r="242" spans="1:22" ht="22.5" customHeight="1" x14ac:dyDescent="0.2">
      <c r="A242" s="130" t="s">
        <v>145</v>
      </c>
      <c r="B242" s="122" t="s">
        <v>146</v>
      </c>
      <c r="C242" s="127"/>
      <c r="D242" s="96" t="s">
        <v>7</v>
      </c>
      <c r="E242" s="97">
        <f>E244+E245+E246+E247</f>
        <v>24850</v>
      </c>
      <c r="F242" s="97">
        <f t="shared" ref="F242:V242" si="122">F244+F245+F246+F247</f>
        <v>0</v>
      </c>
      <c r="G242" s="97">
        <f t="shared" si="122"/>
        <v>3982.7</v>
      </c>
      <c r="H242" s="97">
        <f t="shared" si="122"/>
        <v>0</v>
      </c>
      <c r="I242" s="97">
        <f t="shared" si="122"/>
        <v>5088.88</v>
      </c>
      <c r="J242" s="97">
        <f t="shared" si="122"/>
        <v>0</v>
      </c>
      <c r="K242" s="97">
        <f t="shared" si="122"/>
        <v>5136.6499999999996</v>
      </c>
      <c r="L242" s="97">
        <f t="shared" si="122"/>
        <v>0</v>
      </c>
      <c r="M242" s="97">
        <f t="shared" si="122"/>
        <v>5320.77</v>
      </c>
      <c r="N242" s="97">
        <f t="shared" si="122"/>
        <v>0</v>
      </c>
      <c r="O242" s="97">
        <f t="shared" si="122"/>
        <v>5321</v>
      </c>
      <c r="P242" s="97">
        <f t="shared" si="122"/>
        <v>0</v>
      </c>
      <c r="Q242" s="97">
        <f t="shared" si="122"/>
        <v>0</v>
      </c>
      <c r="R242" s="97">
        <f t="shared" si="122"/>
        <v>0</v>
      </c>
      <c r="S242" s="97">
        <f t="shared" si="122"/>
        <v>0</v>
      </c>
      <c r="T242" s="97">
        <f t="shared" si="122"/>
        <v>0</v>
      </c>
      <c r="U242" s="97">
        <f t="shared" si="122"/>
        <v>0</v>
      </c>
      <c r="V242" s="97">
        <f t="shared" si="122"/>
        <v>0</v>
      </c>
    </row>
    <row r="243" spans="1:22" ht="23.25" x14ac:dyDescent="0.2">
      <c r="A243" s="131"/>
      <c r="B243" s="123"/>
      <c r="C243" s="127"/>
      <c r="D243" s="17" t="s">
        <v>4</v>
      </c>
      <c r="E243" s="35"/>
      <c r="F243" s="35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104"/>
      <c r="R243" s="104"/>
      <c r="S243" s="104"/>
      <c r="T243" s="104"/>
      <c r="U243" s="104"/>
      <c r="V243" s="104"/>
    </row>
    <row r="244" spans="1:22" ht="46.5" x14ac:dyDescent="0.2">
      <c r="A244" s="131"/>
      <c r="B244" s="123"/>
      <c r="C244" s="127"/>
      <c r="D244" s="18" t="s">
        <v>9</v>
      </c>
      <c r="E244" s="35">
        <f t="shared" ref="E244:E247" si="123">G244+I244+K244+M244+O244+Q244+S244+U244</f>
        <v>0</v>
      </c>
      <c r="F244" s="35">
        <f t="shared" ref="F244:F247" si="124">H244+J244+L244+N244+P244+R244+T244+V244</f>
        <v>0</v>
      </c>
      <c r="G244" s="39">
        <v>0</v>
      </c>
      <c r="H244" s="39">
        <v>0</v>
      </c>
      <c r="I244" s="39">
        <v>0</v>
      </c>
      <c r="J244" s="39"/>
      <c r="K244" s="39">
        <v>0</v>
      </c>
      <c r="L244" s="39"/>
      <c r="M244" s="39">
        <v>0</v>
      </c>
      <c r="N244" s="39"/>
      <c r="O244" s="39">
        <v>0</v>
      </c>
      <c r="P244" s="39"/>
      <c r="Q244" s="104"/>
      <c r="R244" s="104"/>
      <c r="S244" s="104"/>
      <c r="T244" s="104"/>
      <c r="U244" s="104"/>
      <c r="V244" s="104"/>
    </row>
    <row r="245" spans="1:22" ht="23.25" x14ac:dyDescent="0.2">
      <c r="A245" s="131"/>
      <c r="B245" s="123"/>
      <c r="C245" s="127"/>
      <c r="D245" s="19" t="s">
        <v>10</v>
      </c>
      <c r="E245" s="35">
        <f t="shared" si="123"/>
        <v>0</v>
      </c>
      <c r="F245" s="35">
        <f t="shared" si="124"/>
        <v>0</v>
      </c>
      <c r="G245" s="39">
        <v>0</v>
      </c>
      <c r="H245" s="39">
        <v>0</v>
      </c>
      <c r="I245" s="39">
        <v>0</v>
      </c>
      <c r="J245" s="39"/>
      <c r="K245" s="39">
        <v>0</v>
      </c>
      <c r="L245" s="39"/>
      <c r="M245" s="39">
        <v>0</v>
      </c>
      <c r="N245" s="39"/>
      <c r="O245" s="39">
        <v>0</v>
      </c>
      <c r="P245" s="39"/>
      <c r="Q245" s="104"/>
      <c r="R245" s="104"/>
      <c r="S245" s="104"/>
      <c r="T245" s="104"/>
      <c r="U245" s="104"/>
      <c r="V245" s="104"/>
    </row>
    <row r="246" spans="1:22" ht="23.25" x14ac:dyDescent="0.2">
      <c r="A246" s="131"/>
      <c r="B246" s="123"/>
      <c r="C246" s="127"/>
      <c r="D246" s="20" t="s">
        <v>11</v>
      </c>
      <c r="E246" s="35">
        <f>G246+I246+K246+M246+O246+Q246+S246+U246</f>
        <v>24850</v>
      </c>
      <c r="F246" s="35">
        <f t="shared" si="124"/>
        <v>0</v>
      </c>
      <c r="G246" s="36">
        <v>3982.7</v>
      </c>
      <c r="H246" s="39"/>
      <c r="I246" s="36">
        <v>5088.88</v>
      </c>
      <c r="J246" s="39"/>
      <c r="K246" s="36">
        <v>5136.6499999999996</v>
      </c>
      <c r="L246" s="36"/>
      <c r="M246" s="36">
        <v>5320.77</v>
      </c>
      <c r="N246" s="39"/>
      <c r="O246" s="36">
        <v>5321</v>
      </c>
      <c r="P246" s="39"/>
      <c r="Q246" s="104"/>
      <c r="R246" s="104"/>
      <c r="S246" s="104"/>
      <c r="T246" s="104"/>
      <c r="U246" s="104"/>
      <c r="V246" s="104"/>
    </row>
    <row r="247" spans="1:22" ht="125.25" customHeight="1" x14ac:dyDescent="0.2">
      <c r="A247" s="132"/>
      <c r="B247" s="123"/>
      <c r="C247" s="128"/>
      <c r="D247" s="21" t="s">
        <v>12</v>
      </c>
      <c r="E247" s="35">
        <f t="shared" si="123"/>
        <v>0</v>
      </c>
      <c r="F247" s="35">
        <f t="shared" si="124"/>
        <v>0</v>
      </c>
      <c r="G247" s="39">
        <v>0</v>
      </c>
      <c r="H247" s="39">
        <v>0</v>
      </c>
      <c r="I247" s="39">
        <v>0</v>
      </c>
      <c r="J247" s="39"/>
      <c r="K247" s="39">
        <v>0</v>
      </c>
      <c r="L247" s="39"/>
      <c r="M247" s="39">
        <v>0</v>
      </c>
      <c r="N247" s="39"/>
      <c r="O247" s="39">
        <v>0</v>
      </c>
      <c r="P247" s="39"/>
      <c r="Q247" s="104"/>
      <c r="R247" s="104"/>
      <c r="S247" s="104"/>
      <c r="T247" s="104"/>
      <c r="U247" s="104"/>
      <c r="V247" s="104"/>
    </row>
    <row r="248" spans="1:22" ht="24.75" customHeight="1" x14ac:dyDescent="0.2">
      <c r="A248" s="82" t="s">
        <v>81</v>
      </c>
      <c r="B248" s="122" t="s">
        <v>73</v>
      </c>
      <c r="C248" s="122" t="s">
        <v>130</v>
      </c>
      <c r="D248" s="96" t="s">
        <v>7</v>
      </c>
      <c r="E248" s="97">
        <f>E250+E251+E252+E253</f>
        <v>80082.364999999991</v>
      </c>
      <c r="F248" s="97">
        <f t="shared" ref="F248:V248" si="125">F250+F251+F252+F253</f>
        <v>209128.62558999998</v>
      </c>
      <c r="G248" s="97">
        <f t="shared" si="125"/>
        <v>39507.364999999998</v>
      </c>
      <c r="H248" s="97">
        <f t="shared" si="125"/>
        <v>174477.62612999999</v>
      </c>
      <c r="I248" s="97">
        <f t="shared" si="125"/>
        <v>10144</v>
      </c>
      <c r="J248" s="97">
        <f t="shared" si="125"/>
        <v>34650.999460000006</v>
      </c>
      <c r="K248" s="97">
        <f t="shared" si="125"/>
        <v>10144</v>
      </c>
      <c r="L248" s="97">
        <f t="shared" si="125"/>
        <v>0</v>
      </c>
      <c r="M248" s="97">
        <f t="shared" si="125"/>
        <v>10143</v>
      </c>
      <c r="N248" s="97">
        <f t="shared" si="125"/>
        <v>0</v>
      </c>
      <c r="O248" s="97">
        <f t="shared" si="125"/>
        <v>10144</v>
      </c>
      <c r="P248" s="97">
        <f t="shared" si="125"/>
        <v>0</v>
      </c>
      <c r="Q248" s="97">
        <f t="shared" si="125"/>
        <v>0</v>
      </c>
      <c r="R248" s="97">
        <f t="shared" si="125"/>
        <v>0</v>
      </c>
      <c r="S248" s="97">
        <f t="shared" si="125"/>
        <v>0</v>
      </c>
      <c r="T248" s="97">
        <f t="shared" si="125"/>
        <v>0</v>
      </c>
      <c r="U248" s="97">
        <f t="shared" si="125"/>
        <v>0</v>
      </c>
      <c r="V248" s="97">
        <f t="shared" si="125"/>
        <v>0</v>
      </c>
    </row>
    <row r="249" spans="1:22" ht="22.5" customHeight="1" x14ac:dyDescent="0.2">
      <c r="A249" s="89"/>
      <c r="B249" s="123"/>
      <c r="C249" s="123"/>
      <c r="D249" s="17" t="s">
        <v>4</v>
      </c>
      <c r="E249" s="35"/>
      <c r="F249" s="35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104"/>
      <c r="R249" s="104"/>
      <c r="S249" s="104"/>
      <c r="T249" s="104"/>
      <c r="U249" s="104"/>
      <c r="V249" s="104"/>
    </row>
    <row r="250" spans="1:22" ht="40.5" customHeight="1" x14ac:dyDescent="0.2">
      <c r="A250" s="89"/>
      <c r="B250" s="123"/>
      <c r="C250" s="123"/>
      <c r="D250" s="18" t="s">
        <v>9</v>
      </c>
      <c r="E250" s="35">
        <f t="shared" ref="E250:F253" si="126">G250+I250+K250+M250+O250+Q250+S250+U250</f>
        <v>0</v>
      </c>
      <c r="F250" s="35">
        <f t="shared" si="126"/>
        <v>0</v>
      </c>
      <c r="G250" s="41">
        <v>0</v>
      </c>
      <c r="H250" s="41">
        <v>0</v>
      </c>
      <c r="I250" s="41">
        <v>0</v>
      </c>
      <c r="J250" s="41">
        <v>0</v>
      </c>
      <c r="K250" s="41">
        <v>0</v>
      </c>
      <c r="L250" s="41">
        <v>0</v>
      </c>
      <c r="M250" s="41">
        <v>0</v>
      </c>
      <c r="N250" s="41">
        <v>0</v>
      </c>
      <c r="O250" s="41">
        <v>0</v>
      </c>
      <c r="P250" s="41">
        <v>0</v>
      </c>
      <c r="Q250" s="104"/>
      <c r="R250" s="104"/>
      <c r="S250" s="104"/>
      <c r="T250" s="104"/>
      <c r="U250" s="104"/>
      <c r="V250" s="104"/>
    </row>
    <row r="251" spans="1:22" ht="21" customHeight="1" x14ac:dyDescent="0.2">
      <c r="A251" s="89"/>
      <c r="B251" s="123"/>
      <c r="C251" s="123"/>
      <c r="D251" s="19" t="s">
        <v>10</v>
      </c>
      <c r="E251" s="35">
        <f t="shared" si="126"/>
        <v>23511.214</v>
      </c>
      <c r="F251" s="35">
        <f t="shared" si="126"/>
        <v>159031.08401999998</v>
      </c>
      <c r="G251" s="37">
        <f t="shared" ref="G251:P251" si="127">G257+G263+G269</f>
        <v>23511.214</v>
      </c>
      <c r="H251" s="37">
        <f t="shared" si="127"/>
        <v>151556.02700999999</v>
      </c>
      <c r="I251" s="37">
        <f t="shared" ref="G251:P253" si="128">I257+I263+I269</f>
        <v>0</v>
      </c>
      <c r="J251" s="37">
        <f>J257+J263+J269+J275</f>
        <v>7475.0570100000004</v>
      </c>
      <c r="K251" s="37">
        <f t="shared" si="127"/>
        <v>0</v>
      </c>
      <c r="L251" s="37">
        <f t="shared" si="127"/>
        <v>0</v>
      </c>
      <c r="M251" s="37">
        <f t="shared" si="127"/>
        <v>0</v>
      </c>
      <c r="N251" s="37">
        <f t="shared" si="127"/>
        <v>0</v>
      </c>
      <c r="O251" s="37">
        <f t="shared" si="127"/>
        <v>0</v>
      </c>
      <c r="P251" s="37">
        <f t="shared" si="127"/>
        <v>0</v>
      </c>
      <c r="Q251" s="104"/>
      <c r="R251" s="104"/>
      <c r="S251" s="104"/>
      <c r="T251" s="104"/>
      <c r="U251" s="104"/>
      <c r="V251" s="104"/>
    </row>
    <row r="252" spans="1:22" ht="25.5" customHeight="1" x14ac:dyDescent="0.2">
      <c r="A252" s="89"/>
      <c r="B252" s="123"/>
      <c r="C252" s="123"/>
      <c r="D252" s="20" t="s">
        <v>11</v>
      </c>
      <c r="E252" s="35">
        <f t="shared" si="126"/>
        <v>56571.150999999998</v>
      </c>
      <c r="F252" s="35">
        <f t="shared" si="126"/>
        <v>50097.541570000001</v>
      </c>
      <c r="G252" s="37">
        <f t="shared" si="128"/>
        <v>15996.151</v>
      </c>
      <c r="H252" s="37">
        <f t="shared" si="128"/>
        <v>22921.599119999999</v>
      </c>
      <c r="I252" s="37">
        <f t="shared" si="128"/>
        <v>10144</v>
      </c>
      <c r="J252" s="37">
        <f>J258+J264+J270+J276</f>
        <v>27175.942450000002</v>
      </c>
      <c r="K252" s="37">
        <f t="shared" si="128"/>
        <v>10144</v>
      </c>
      <c r="L252" s="37">
        <f t="shared" si="128"/>
        <v>0</v>
      </c>
      <c r="M252" s="37">
        <f t="shared" si="128"/>
        <v>10143</v>
      </c>
      <c r="N252" s="37">
        <f t="shared" si="128"/>
        <v>0</v>
      </c>
      <c r="O252" s="37">
        <f t="shared" si="128"/>
        <v>10144</v>
      </c>
      <c r="P252" s="37">
        <f t="shared" si="128"/>
        <v>0</v>
      </c>
      <c r="Q252" s="104"/>
      <c r="R252" s="104"/>
      <c r="S252" s="104"/>
      <c r="T252" s="104"/>
      <c r="U252" s="104"/>
      <c r="V252" s="104"/>
    </row>
    <row r="253" spans="1:22" ht="79.5" customHeight="1" x14ac:dyDescent="0.2">
      <c r="A253" s="89"/>
      <c r="B253" s="123"/>
      <c r="C253" s="123"/>
      <c r="D253" s="21" t="s">
        <v>12</v>
      </c>
      <c r="E253" s="35">
        <f t="shared" si="126"/>
        <v>0</v>
      </c>
      <c r="F253" s="35">
        <f t="shared" si="126"/>
        <v>0</v>
      </c>
      <c r="G253" s="37">
        <f>G259+G265+G271</f>
        <v>0</v>
      </c>
      <c r="H253" s="37">
        <f>H259+H265+H271</f>
        <v>0</v>
      </c>
      <c r="I253" s="37">
        <f>I259+I265+I271</f>
        <v>0</v>
      </c>
      <c r="J253" s="37">
        <f t="shared" si="128"/>
        <v>0</v>
      </c>
      <c r="K253" s="41"/>
      <c r="L253" s="41"/>
      <c r="M253" s="41"/>
      <c r="N253" s="41"/>
      <c r="O253" s="41"/>
      <c r="P253" s="41"/>
      <c r="Q253" s="104"/>
      <c r="R253" s="104"/>
      <c r="S253" s="104"/>
      <c r="T253" s="104"/>
      <c r="U253" s="104"/>
      <c r="V253" s="104"/>
    </row>
    <row r="254" spans="1:22" ht="29.25" customHeight="1" x14ac:dyDescent="0.2">
      <c r="A254" s="89" t="s">
        <v>84</v>
      </c>
      <c r="B254" s="122" t="s">
        <v>74</v>
      </c>
      <c r="C254" s="123"/>
      <c r="D254" s="91" t="s">
        <v>7</v>
      </c>
      <c r="E254" s="92">
        <f>E256+E257+E258+E259</f>
        <v>21344</v>
      </c>
      <c r="F254" s="92">
        <f t="shared" ref="F254:V254" si="129">F256+F257+F258+F259</f>
        <v>20226.200980000001</v>
      </c>
      <c r="G254" s="92">
        <f t="shared" si="129"/>
        <v>4269</v>
      </c>
      <c r="H254" s="92">
        <f t="shared" si="129"/>
        <v>5335.7734700000001</v>
      </c>
      <c r="I254" s="92">
        <f t="shared" si="129"/>
        <v>4269</v>
      </c>
      <c r="J254" s="92">
        <f t="shared" si="129"/>
        <v>14890.42751</v>
      </c>
      <c r="K254" s="92">
        <f t="shared" si="129"/>
        <v>4269</v>
      </c>
      <c r="L254" s="92">
        <f t="shared" si="129"/>
        <v>0</v>
      </c>
      <c r="M254" s="92">
        <f t="shared" si="129"/>
        <v>4268</v>
      </c>
      <c r="N254" s="92">
        <f t="shared" si="129"/>
        <v>0</v>
      </c>
      <c r="O254" s="92">
        <f t="shared" si="129"/>
        <v>4269</v>
      </c>
      <c r="P254" s="92">
        <f t="shared" si="129"/>
        <v>0</v>
      </c>
      <c r="Q254" s="92">
        <f t="shared" si="129"/>
        <v>0</v>
      </c>
      <c r="R254" s="92">
        <f t="shared" si="129"/>
        <v>0</v>
      </c>
      <c r="S254" s="92">
        <f t="shared" si="129"/>
        <v>0</v>
      </c>
      <c r="T254" s="92">
        <f t="shared" si="129"/>
        <v>0</v>
      </c>
      <c r="U254" s="92">
        <f t="shared" si="129"/>
        <v>0</v>
      </c>
      <c r="V254" s="92">
        <f t="shared" si="129"/>
        <v>0</v>
      </c>
    </row>
    <row r="255" spans="1:22" ht="24.75" customHeight="1" x14ac:dyDescent="0.2">
      <c r="A255" s="86"/>
      <c r="B255" s="123"/>
      <c r="C255" s="123"/>
      <c r="D255" s="17" t="s">
        <v>4</v>
      </c>
      <c r="E255" s="35"/>
      <c r="F255" s="35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104"/>
      <c r="R255" s="104"/>
      <c r="S255" s="104"/>
      <c r="T255" s="104"/>
      <c r="U255" s="104"/>
      <c r="V255" s="104"/>
    </row>
    <row r="256" spans="1:22" ht="42.75" customHeight="1" x14ac:dyDescent="0.2">
      <c r="A256" s="86"/>
      <c r="B256" s="123"/>
      <c r="C256" s="123"/>
      <c r="D256" s="18" t="s">
        <v>9</v>
      </c>
      <c r="E256" s="35">
        <f t="shared" ref="E256:F259" si="130">G256+I256+K256+M256+O256+Q256+S256+U256</f>
        <v>0</v>
      </c>
      <c r="F256" s="35">
        <f t="shared" si="130"/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/>
      <c r="M256" s="46">
        <v>0</v>
      </c>
      <c r="N256" s="46"/>
      <c r="O256" s="46">
        <v>0</v>
      </c>
      <c r="P256" s="46"/>
      <c r="Q256" s="104"/>
      <c r="R256" s="104"/>
      <c r="S256" s="104"/>
      <c r="T256" s="104"/>
      <c r="U256" s="104"/>
      <c r="V256" s="104"/>
    </row>
    <row r="257" spans="1:22" ht="24.75" customHeight="1" x14ac:dyDescent="0.2">
      <c r="A257" s="86"/>
      <c r="B257" s="123"/>
      <c r="C257" s="123"/>
      <c r="D257" s="19" t="s">
        <v>10</v>
      </c>
      <c r="E257" s="35">
        <f t="shared" si="130"/>
        <v>0</v>
      </c>
      <c r="F257" s="35">
        <f t="shared" si="130"/>
        <v>0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  <c r="L257" s="46"/>
      <c r="M257" s="46">
        <v>0</v>
      </c>
      <c r="N257" s="46"/>
      <c r="O257" s="46">
        <v>0</v>
      </c>
      <c r="P257" s="46"/>
      <c r="Q257" s="104"/>
      <c r="R257" s="104"/>
      <c r="S257" s="104"/>
      <c r="T257" s="104"/>
      <c r="U257" s="104"/>
      <c r="V257" s="104"/>
    </row>
    <row r="258" spans="1:22" ht="28.5" customHeight="1" x14ac:dyDescent="0.2">
      <c r="A258" s="86"/>
      <c r="B258" s="123"/>
      <c r="C258" s="123"/>
      <c r="D258" s="20" t="s">
        <v>11</v>
      </c>
      <c r="E258" s="35">
        <f t="shared" si="130"/>
        <v>21344</v>
      </c>
      <c r="F258" s="35">
        <f t="shared" si="130"/>
        <v>20226.200980000001</v>
      </c>
      <c r="G258" s="42">
        <v>4269</v>
      </c>
      <c r="H258" s="46">
        <v>5335.7734700000001</v>
      </c>
      <c r="I258" s="42">
        <v>4269</v>
      </c>
      <c r="J258" s="119">
        <v>14890.42751</v>
      </c>
      <c r="K258" s="42">
        <v>4269</v>
      </c>
      <c r="L258" s="46"/>
      <c r="M258" s="42">
        <v>4268</v>
      </c>
      <c r="N258" s="46"/>
      <c r="O258" s="42">
        <v>4269</v>
      </c>
      <c r="P258" s="46"/>
      <c r="Q258" s="104"/>
      <c r="R258" s="104"/>
      <c r="S258" s="104"/>
      <c r="T258" s="104"/>
      <c r="U258" s="104"/>
      <c r="V258" s="104"/>
    </row>
    <row r="259" spans="1:22" ht="46.5" customHeight="1" x14ac:dyDescent="0.2">
      <c r="A259" s="86"/>
      <c r="B259" s="124"/>
      <c r="C259" s="123"/>
      <c r="D259" s="21" t="s">
        <v>12</v>
      </c>
      <c r="E259" s="35">
        <f t="shared" si="130"/>
        <v>0</v>
      </c>
      <c r="F259" s="35">
        <f t="shared" si="130"/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/>
      <c r="M259" s="46">
        <v>0</v>
      </c>
      <c r="N259" s="46"/>
      <c r="O259" s="46">
        <v>0</v>
      </c>
      <c r="P259" s="46"/>
      <c r="Q259" s="104"/>
      <c r="R259" s="104"/>
      <c r="S259" s="104"/>
      <c r="T259" s="104"/>
      <c r="U259" s="104"/>
      <c r="V259" s="104"/>
    </row>
    <row r="260" spans="1:22" ht="27.75" customHeight="1" x14ac:dyDescent="0.2">
      <c r="A260" s="89" t="s">
        <v>85</v>
      </c>
      <c r="B260" s="122" t="s">
        <v>23</v>
      </c>
      <c r="C260" s="123"/>
      <c r="D260" s="91" t="s">
        <v>7</v>
      </c>
      <c r="E260" s="92">
        <f>E262+E263+E264+E265</f>
        <v>29100</v>
      </c>
      <c r="F260" s="92">
        <f>F262+F263+F264+F265</f>
        <v>154720.46547999998</v>
      </c>
      <c r="G260" s="92">
        <f t="shared" ref="G260:V260" si="131">G262+G263+G264+G265</f>
        <v>8000</v>
      </c>
      <c r="H260" s="92">
        <f t="shared" si="131"/>
        <v>144903.48765999998</v>
      </c>
      <c r="I260" s="92">
        <f t="shared" si="131"/>
        <v>5275</v>
      </c>
      <c r="J260" s="92">
        <f t="shared" si="131"/>
        <v>9816.9778200000001</v>
      </c>
      <c r="K260" s="92">
        <f t="shared" si="131"/>
        <v>5275</v>
      </c>
      <c r="L260" s="92">
        <f t="shared" si="131"/>
        <v>0</v>
      </c>
      <c r="M260" s="92">
        <f t="shared" si="131"/>
        <v>5275</v>
      </c>
      <c r="N260" s="92">
        <f t="shared" si="131"/>
        <v>0</v>
      </c>
      <c r="O260" s="92">
        <f t="shared" si="131"/>
        <v>5275</v>
      </c>
      <c r="P260" s="92">
        <f t="shared" si="131"/>
        <v>0</v>
      </c>
      <c r="Q260" s="92">
        <f t="shared" si="131"/>
        <v>0</v>
      </c>
      <c r="R260" s="92">
        <f t="shared" si="131"/>
        <v>0</v>
      </c>
      <c r="S260" s="92">
        <f t="shared" si="131"/>
        <v>0</v>
      </c>
      <c r="T260" s="92">
        <f t="shared" si="131"/>
        <v>0</v>
      </c>
      <c r="U260" s="92">
        <f t="shared" si="131"/>
        <v>0</v>
      </c>
      <c r="V260" s="92">
        <f t="shared" si="131"/>
        <v>0</v>
      </c>
    </row>
    <row r="261" spans="1:22" ht="29.25" customHeight="1" x14ac:dyDescent="0.2">
      <c r="A261" s="89"/>
      <c r="B261" s="123"/>
      <c r="C261" s="123"/>
      <c r="D261" s="17" t="s">
        <v>4</v>
      </c>
      <c r="E261" s="35"/>
      <c r="F261" s="35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104"/>
      <c r="R261" s="104"/>
      <c r="S261" s="104"/>
      <c r="T261" s="104"/>
      <c r="U261" s="104"/>
      <c r="V261" s="104"/>
    </row>
    <row r="262" spans="1:22" ht="40.5" customHeight="1" x14ac:dyDescent="0.2">
      <c r="A262" s="89"/>
      <c r="B262" s="123"/>
      <c r="C262" s="123"/>
      <c r="D262" s="18" t="s">
        <v>9</v>
      </c>
      <c r="E262" s="35">
        <f t="shared" ref="E262:F265" si="132">G262+I262+K262+M262+O262+Q262+S262+U262</f>
        <v>0</v>
      </c>
      <c r="F262" s="35">
        <f t="shared" si="132"/>
        <v>0</v>
      </c>
      <c r="G262" s="46">
        <v>0</v>
      </c>
      <c r="H262" s="46">
        <v>0</v>
      </c>
      <c r="I262" s="46">
        <v>0</v>
      </c>
      <c r="J262" s="46">
        <v>0</v>
      </c>
      <c r="K262" s="46">
        <v>0</v>
      </c>
      <c r="L262" s="46"/>
      <c r="M262" s="46">
        <v>0</v>
      </c>
      <c r="N262" s="46"/>
      <c r="O262" s="46">
        <v>0</v>
      </c>
      <c r="P262" s="46"/>
      <c r="Q262" s="104"/>
      <c r="R262" s="104"/>
      <c r="S262" s="104"/>
      <c r="T262" s="104"/>
      <c r="U262" s="104"/>
      <c r="V262" s="104"/>
    </row>
    <row r="263" spans="1:22" ht="24.75" customHeight="1" x14ac:dyDescent="0.2">
      <c r="A263" s="89"/>
      <c r="B263" s="123"/>
      <c r="C263" s="123"/>
      <c r="D263" s="19" t="s">
        <v>10</v>
      </c>
      <c r="E263" s="35">
        <f t="shared" si="132"/>
        <v>0</v>
      </c>
      <c r="F263" s="35">
        <f t="shared" si="132"/>
        <v>128044.81296</v>
      </c>
      <c r="G263" s="46">
        <v>0</v>
      </c>
      <c r="H263" s="46">
        <v>128044.81296</v>
      </c>
      <c r="I263" s="46">
        <v>0</v>
      </c>
      <c r="J263" s="46">
        <v>0</v>
      </c>
      <c r="K263" s="46">
        <v>0</v>
      </c>
      <c r="L263" s="46"/>
      <c r="M263" s="46">
        <v>0</v>
      </c>
      <c r="N263" s="46"/>
      <c r="O263" s="46">
        <v>0</v>
      </c>
      <c r="P263" s="46"/>
      <c r="Q263" s="104"/>
      <c r="R263" s="104"/>
      <c r="S263" s="104"/>
      <c r="T263" s="104"/>
      <c r="U263" s="104"/>
      <c r="V263" s="104"/>
    </row>
    <row r="264" spans="1:22" ht="24.75" customHeight="1" x14ac:dyDescent="0.2">
      <c r="A264" s="89"/>
      <c r="B264" s="123"/>
      <c r="C264" s="123"/>
      <c r="D264" s="20" t="s">
        <v>11</v>
      </c>
      <c r="E264" s="35">
        <f t="shared" si="132"/>
        <v>29100</v>
      </c>
      <c r="F264" s="35">
        <f t="shared" si="132"/>
        <v>26675.65252</v>
      </c>
      <c r="G264" s="42">
        <v>8000</v>
      </c>
      <c r="H264" s="46">
        <v>16858.6747</v>
      </c>
      <c r="I264" s="42">
        <v>5275</v>
      </c>
      <c r="J264" s="119">
        <v>9816.9778200000001</v>
      </c>
      <c r="K264" s="42">
        <v>5275</v>
      </c>
      <c r="L264" s="46"/>
      <c r="M264" s="42">
        <v>5275</v>
      </c>
      <c r="N264" s="46"/>
      <c r="O264" s="42">
        <v>5275</v>
      </c>
      <c r="P264" s="46"/>
      <c r="Q264" s="104"/>
      <c r="R264" s="104"/>
      <c r="S264" s="104"/>
      <c r="T264" s="104"/>
      <c r="U264" s="104"/>
      <c r="V264" s="104"/>
    </row>
    <row r="265" spans="1:22" ht="46.5" customHeight="1" x14ac:dyDescent="0.2">
      <c r="A265" s="89"/>
      <c r="B265" s="124"/>
      <c r="C265" s="123"/>
      <c r="D265" s="21" t="s">
        <v>12</v>
      </c>
      <c r="E265" s="35">
        <f t="shared" si="132"/>
        <v>0</v>
      </c>
      <c r="F265" s="35">
        <f t="shared" si="132"/>
        <v>0</v>
      </c>
      <c r="G265" s="46">
        <v>0</v>
      </c>
      <c r="H265" s="46">
        <v>0</v>
      </c>
      <c r="I265" s="46">
        <v>0</v>
      </c>
      <c r="J265" s="46">
        <v>0</v>
      </c>
      <c r="K265" s="46">
        <v>0</v>
      </c>
      <c r="L265" s="46"/>
      <c r="M265" s="46">
        <v>0</v>
      </c>
      <c r="N265" s="46"/>
      <c r="O265" s="46">
        <v>0</v>
      </c>
      <c r="P265" s="46"/>
      <c r="Q265" s="104"/>
      <c r="R265" s="104"/>
      <c r="S265" s="104"/>
      <c r="T265" s="104"/>
      <c r="U265" s="104"/>
      <c r="V265" s="104"/>
    </row>
    <row r="266" spans="1:22" ht="28.5" customHeight="1" x14ac:dyDescent="0.2">
      <c r="A266" s="89" t="s">
        <v>86</v>
      </c>
      <c r="B266" s="122" t="s">
        <v>24</v>
      </c>
      <c r="C266" s="123"/>
      <c r="D266" s="91" t="s">
        <v>7</v>
      </c>
      <c r="E266" s="92">
        <f>E268+E269+E270+E271</f>
        <v>29638.364999999998</v>
      </c>
      <c r="F266" s="92">
        <f>F268+F269+F270+F271</f>
        <v>24838.137859999999</v>
      </c>
      <c r="G266" s="92">
        <f t="shared" ref="G266:V266" si="133">G268+G269+G270+G271</f>
        <v>27238.364999999998</v>
      </c>
      <c r="H266" s="92">
        <f t="shared" si="133"/>
        <v>24238.364999999998</v>
      </c>
      <c r="I266" s="92">
        <f t="shared" si="133"/>
        <v>600</v>
      </c>
      <c r="J266" s="92">
        <f t="shared" si="133"/>
        <v>599.77286000000004</v>
      </c>
      <c r="K266" s="92">
        <f t="shared" si="133"/>
        <v>600</v>
      </c>
      <c r="L266" s="92">
        <f t="shared" si="133"/>
        <v>0</v>
      </c>
      <c r="M266" s="92">
        <f t="shared" si="133"/>
        <v>600</v>
      </c>
      <c r="N266" s="92">
        <f t="shared" si="133"/>
        <v>0</v>
      </c>
      <c r="O266" s="92">
        <f t="shared" si="133"/>
        <v>600</v>
      </c>
      <c r="P266" s="92">
        <f t="shared" si="133"/>
        <v>0</v>
      </c>
      <c r="Q266" s="92">
        <f t="shared" si="133"/>
        <v>0</v>
      </c>
      <c r="R266" s="92">
        <f t="shared" si="133"/>
        <v>0</v>
      </c>
      <c r="S266" s="92">
        <f t="shared" si="133"/>
        <v>0</v>
      </c>
      <c r="T266" s="92">
        <f t="shared" si="133"/>
        <v>0</v>
      </c>
      <c r="U266" s="92">
        <f t="shared" si="133"/>
        <v>0</v>
      </c>
      <c r="V266" s="92">
        <f t="shared" si="133"/>
        <v>0</v>
      </c>
    </row>
    <row r="267" spans="1:22" ht="28.5" customHeight="1" x14ac:dyDescent="0.2">
      <c r="A267" s="86"/>
      <c r="B267" s="123"/>
      <c r="C267" s="123"/>
      <c r="D267" s="17" t="s">
        <v>4</v>
      </c>
      <c r="E267" s="35"/>
      <c r="F267" s="35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104"/>
      <c r="R267" s="104"/>
      <c r="S267" s="104"/>
      <c r="T267" s="104"/>
      <c r="U267" s="104"/>
      <c r="V267" s="104"/>
    </row>
    <row r="268" spans="1:22" ht="43.5" customHeight="1" x14ac:dyDescent="0.2">
      <c r="A268" s="86"/>
      <c r="B268" s="123"/>
      <c r="C268" s="123"/>
      <c r="D268" s="18" t="s">
        <v>9</v>
      </c>
      <c r="E268" s="35">
        <f t="shared" ref="E268:F271" si="134">G268+I268+K268+M268+O268+Q268+S268+U268</f>
        <v>0</v>
      </c>
      <c r="F268" s="35">
        <f t="shared" si="134"/>
        <v>0</v>
      </c>
      <c r="G268" s="46">
        <v>0</v>
      </c>
      <c r="H268" s="43">
        <v>0</v>
      </c>
      <c r="I268" s="46">
        <v>0</v>
      </c>
      <c r="J268" s="43">
        <v>0</v>
      </c>
      <c r="K268" s="43">
        <v>0</v>
      </c>
      <c r="L268" s="43"/>
      <c r="M268" s="43">
        <v>0</v>
      </c>
      <c r="N268" s="43"/>
      <c r="O268" s="43">
        <v>0</v>
      </c>
      <c r="P268" s="43"/>
      <c r="Q268" s="104"/>
      <c r="R268" s="104"/>
      <c r="S268" s="104"/>
      <c r="T268" s="104"/>
      <c r="U268" s="104"/>
      <c r="V268" s="104"/>
    </row>
    <row r="269" spans="1:22" ht="27.75" customHeight="1" x14ac:dyDescent="0.2">
      <c r="A269" s="86"/>
      <c r="B269" s="123"/>
      <c r="C269" s="123"/>
      <c r="D269" s="19" t="s">
        <v>10</v>
      </c>
      <c r="E269" s="35">
        <f t="shared" si="134"/>
        <v>23511.214</v>
      </c>
      <c r="F269" s="35">
        <f t="shared" si="134"/>
        <v>23511.214049999999</v>
      </c>
      <c r="G269" s="42">
        <v>23511.214</v>
      </c>
      <c r="H269" s="43">
        <v>23511.214049999999</v>
      </c>
      <c r="I269" s="46">
        <v>0</v>
      </c>
      <c r="J269" s="43">
        <v>0</v>
      </c>
      <c r="K269" s="43">
        <v>0</v>
      </c>
      <c r="L269" s="43"/>
      <c r="M269" s="43">
        <v>0</v>
      </c>
      <c r="N269" s="43"/>
      <c r="O269" s="43">
        <v>0</v>
      </c>
      <c r="P269" s="43"/>
      <c r="Q269" s="104"/>
      <c r="R269" s="104"/>
      <c r="S269" s="104"/>
      <c r="T269" s="104"/>
      <c r="U269" s="104"/>
      <c r="V269" s="104"/>
    </row>
    <row r="270" spans="1:22" ht="26.25" customHeight="1" x14ac:dyDescent="0.2">
      <c r="A270" s="86"/>
      <c r="B270" s="123"/>
      <c r="C270" s="123"/>
      <c r="D270" s="20" t="s">
        <v>11</v>
      </c>
      <c r="E270" s="35">
        <f t="shared" si="134"/>
        <v>6127.1509999999998</v>
      </c>
      <c r="F270" s="35">
        <f t="shared" si="134"/>
        <v>1326.92381</v>
      </c>
      <c r="G270" s="42">
        <v>3727.1509999999998</v>
      </c>
      <c r="H270" s="43">
        <v>727.15094999999997</v>
      </c>
      <c r="I270" s="46">
        <v>600</v>
      </c>
      <c r="J270" s="118">
        <v>599.77286000000004</v>
      </c>
      <c r="K270" s="43">
        <v>600</v>
      </c>
      <c r="L270" s="43"/>
      <c r="M270" s="43">
        <v>600</v>
      </c>
      <c r="N270" s="43"/>
      <c r="O270" s="43">
        <v>600</v>
      </c>
      <c r="P270" s="43"/>
      <c r="Q270" s="104"/>
      <c r="R270" s="104"/>
      <c r="S270" s="104"/>
      <c r="T270" s="104"/>
      <c r="U270" s="104"/>
      <c r="V270" s="104"/>
    </row>
    <row r="271" spans="1:22" ht="104.25" customHeight="1" x14ac:dyDescent="0.2">
      <c r="A271" s="87"/>
      <c r="B271" s="124"/>
      <c r="C271" s="124"/>
      <c r="D271" s="21" t="s">
        <v>12</v>
      </c>
      <c r="E271" s="35">
        <f t="shared" si="134"/>
        <v>0</v>
      </c>
      <c r="F271" s="35">
        <f t="shared" si="134"/>
        <v>0</v>
      </c>
      <c r="G271" s="46">
        <v>0</v>
      </c>
      <c r="H271" s="43">
        <v>0</v>
      </c>
      <c r="I271" s="46">
        <v>0</v>
      </c>
      <c r="J271" s="43">
        <v>0</v>
      </c>
      <c r="K271" s="43">
        <v>0</v>
      </c>
      <c r="L271" s="43"/>
      <c r="M271" s="43">
        <v>0</v>
      </c>
      <c r="N271" s="43"/>
      <c r="O271" s="43">
        <v>0</v>
      </c>
      <c r="P271" s="43"/>
      <c r="Q271" s="104"/>
      <c r="R271" s="104"/>
      <c r="S271" s="104"/>
      <c r="T271" s="104"/>
      <c r="U271" s="104"/>
      <c r="V271" s="104"/>
    </row>
    <row r="272" spans="1:22" ht="28.5" customHeight="1" x14ac:dyDescent="0.2">
      <c r="A272" s="117" t="s">
        <v>153</v>
      </c>
      <c r="B272" s="122" t="s">
        <v>154</v>
      </c>
      <c r="C272" s="116"/>
      <c r="D272" s="91" t="s">
        <v>7</v>
      </c>
      <c r="E272" s="92">
        <f>E274+E275+E276+E277</f>
        <v>29038.364999999998</v>
      </c>
      <c r="F272" s="92">
        <f>F274+F275+F276+F277</f>
        <v>33582.186269999998</v>
      </c>
      <c r="G272" s="92">
        <f t="shared" ref="G272:V272" si="135">G274+G275+G276+G277</f>
        <v>27238.364999999998</v>
      </c>
      <c r="H272" s="92">
        <f t="shared" si="135"/>
        <v>24238.364999999998</v>
      </c>
      <c r="I272" s="92">
        <f t="shared" si="135"/>
        <v>0</v>
      </c>
      <c r="J272" s="92">
        <f t="shared" si="135"/>
        <v>9343.8212700000004</v>
      </c>
      <c r="K272" s="92">
        <f t="shared" si="135"/>
        <v>600</v>
      </c>
      <c r="L272" s="92">
        <f t="shared" si="135"/>
        <v>0</v>
      </c>
      <c r="M272" s="92">
        <f t="shared" si="135"/>
        <v>600</v>
      </c>
      <c r="N272" s="92">
        <f t="shared" si="135"/>
        <v>0</v>
      </c>
      <c r="O272" s="92">
        <f t="shared" si="135"/>
        <v>600</v>
      </c>
      <c r="P272" s="92">
        <f t="shared" si="135"/>
        <v>0</v>
      </c>
      <c r="Q272" s="92">
        <f t="shared" si="135"/>
        <v>0</v>
      </c>
      <c r="R272" s="92">
        <f t="shared" si="135"/>
        <v>0</v>
      </c>
      <c r="S272" s="92">
        <f t="shared" si="135"/>
        <v>0</v>
      </c>
      <c r="T272" s="92">
        <f t="shared" si="135"/>
        <v>0</v>
      </c>
      <c r="U272" s="92">
        <f t="shared" si="135"/>
        <v>0</v>
      </c>
      <c r="V272" s="92">
        <f t="shared" si="135"/>
        <v>0</v>
      </c>
    </row>
    <row r="273" spans="1:22" ht="28.5" customHeight="1" x14ac:dyDescent="0.2">
      <c r="A273" s="86"/>
      <c r="B273" s="123"/>
      <c r="C273" s="116"/>
      <c r="D273" s="17" t="s">
        <v>4</v>
      </c>
      <c r="E273" s="35"/>
      <c r="F273" s="35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104"/>
      <c r="R273" s="104"/>
      <c r="S273" s="104"/>
      <c r="T273" s="104"/>
      <c r="U273" s="104"/>
      <c r="V273" s="104"/>
    </row>
    <row r="274" spans="1:22" ht="43.5" customHeight="1" x14ac:dyDescent="0.2">
      <c r="A274" s="86"/>
      <c r="B274" s="123"/>
      <c r="C274" s="116"/>
      <c r="D274" s="18" t="s">
        <v>9</v>
      </c>
      <c r="E274" s="35">
        <f t="shared" ref="E274:E277" si="136">G274+I274+K274+M274+O274+Q274+S274+U274</f>
        <v>0</v>
      </c>
      <c r="F274" s="35">
        <f t="shared" ref="F274:F277" si="137">H274+J274+L274+N274+P274+R274+T274+V274</f>
        <v>0</v>
      </c>
      <c r="G274" s="46">
        <v>0</v>
      </c>
      <c r="H274" s="43">
        <v>0</v>
      </c>
      <c r="I274" s="46">
        <v>0</v>
      </c>
      <c r="J274" s="43">
        <v>0</v>
      </c>
      <c r="K274" s="43">
        <v>0</v>
      </c>
      <c r="L274" s="43"/>
      <c r="M274" s="43">
        <v>0</v>
      </c>
      <c r="N274" s="43"/>
      <c r="O274" s="43">
        <v>0</v>
      </c>
      <c r="P274" s="43"/>
      <c r="Q274" s="104"/>
      <c r="R274" s="104"/>
      <c r="S274" s="104"/>
      <c r="T274" s="104"/>
      <c r="U274" s="104"/>
      <c r="V274" s="104"/>
    </row>
    <row r="275" spans="1:22" ht="27.75" customHeight="1" x14ac:dyDescent="0.2">
      <c r="A275" s="86"/>
      <c r="B275" s="123"/>
      <c r="C275" s="116"/>
      <c r="D275" s="19" t="s">
        <v>10</v>
      </c>
      <c r="E275" s="35">
        <f t="shared" si="136"/>
        <v>23511.214</v>
      </c>
      <c r="F275" s="35">
        <f t="shared" si="137"/>
        <v>30986.271059999999</v>
      </c>
      <c r="G275" s="42">
        <v>23511.214</v>
      </c>
      <c r="H275" s="43">
        <v>23511.214049999999</v>
      </c>
      <c r="I275" s="46">
        <v>0</v>
      </c>
      <c r="J275" s="43">
        <v>7475.0570100000004</v>
      </c>
      <c r="K275" s="43">
        <v>0</v>
      </c>
      <c r="L275" s="43"/>
      <c r="M275" s="43">
        <v>0</v>
      </c>
      <c r="N275" s="43"/>
      <c r="O275" s="43">
        <v>0</v>
      </c>
      <c r="P275" s="43"/>
      <c r="Q275" s="104"/>
      <c r="R275" s="104"/>
      <c r="S275" s="104"/>
      <c r="T275" s="104"/>
      <c r="U275" s="104"/>
      <c r="V275" s="104"/>
    </row>
    <row r="276" spans="1:22" ht="26.25" customHeight="1" x14ac:dyDescent="0.2">
      <c r="A276" s="86"/>
      <c r="B276" s="123"/>
      <c r="C276" s="116"/>
      <c r="D276" s="20" t="s">
        <v>11</v>
      </c>
      <c r="E276" s="35">
        <f t="shared" si="136"/>
        <v>5527.1509999999998</v>
      </c>
      <c r="F276" s="35">
        <f t="shared" si="137"/>
        <v>2595.9152100000001</v>
      </c>
      <c r="G276" s="42">
        <v>3727.1509999999998</v>
      </c>
      <c r="H276" s="43">
        <v>727.15094999999997</v>
      </c>
      <c r="I276" s="46">
        <v>0</v>
      </c>
      <c r="J276" s="118">
        <v>1868.7642599999999</v>
      </c>
      <c r="K276" s="43">
        <v>600</v>
      </c>
      <c r="L276" s="43"/>
      <c r="M276" s="43">
        <v>600</v>
      </c>
      <c r="N276" s="43"/>
      <c r="O276" s="43">
        <v>600</v>
      </c>
      <c r="P276" s="43"/>
      <c r="Q276" s="104"/>
      <c r="R276" s="104"/>
      <c r="S276" s="104"/>
      <c r="T276" s="104"/>
      <c r="U276" s="104"/>
      <c r="V276" s="104"/>
    </row>
    <row r="277" spans="1:22" ht="104.25" customHeight="1" x14ac:dyDescent="0.2">
      <c r="A277" s="87"/>
      <c r="B277" s="124"/>
      <c r="C277" s="116"/>
      <c r="D277" s="21" t="s">
        <v>12</v>
      </c>
      <c r="E277" s="35">
        <f t="shared" si="136"/>
        <v>0</v>
      </c>
      <c r="F277" s="35">
        <f t="shared" si="137"/>
        <v>0</v>
      </c>
      <c r="G277" s="46">
        <v>0</v>
      </c>
      <c r="H277" s="43">
        <v>0</v>
      </c>
      <c r="I277" s="46">
        <v>0</v>
      </c>
      <c r="J277" s="43">
        <v>0</v>
      </c>
      <c r="K277" s="43">
        <v>0</v>
      </c>
      <c r="L277" s="43"/>
      <c r="M277" s="43">
        <v>0</v>
      </c>
      <c r="N277" s="43"/>
      <c r="O277" s="43">
        <v>0</v>
      </c>
      <c r="P277" s="43"/>
      <c r="Q277" s="104"/>
      <c r="R277" s="104"/>
      <c r="S277" s="104"/>
      <c r="T277" s="104"/>
      <c r="U277" s="104"/>
      <c r="V277" s="104"/>
    </row>
    <row r="278" spans="1:22" ht="22.5" customHeight="1" x14ac:dyDescent="0.3">
      <c r="A278" s="83" t="s">
        <v>87</v>
      </c>
      <c r="B278" s="122" t="s">
        <v>82</v>
      </c>
      <c r="C278" s="122" t="s">
        <v>136</v>
      </c>
      <c r="D278" s="23" t="s">
        <v>7</v>
      </c>
      <c r="E278" s="98">
        <f t="shared" ref="E278:J278" si="138">E280+E281+E282+E283</f>
        <v>269075.71737999999</v>
      </c>
      <c r="F278" s="98">
        <f t="shared" si="138"/>
        <v>215192.71763</v>
      </c>
      <c r="G278" s="98">
        <f t="shared" si="138"/>
        <v>91158.007010000001</v>
      </c>
      <c r="H278" s="98">
        <f t="shared" si="138"/>
        <v>90722.827259999991</v>
      </c>
      <c r="I278" s="98">
        <f t="shared" si="138"/>
        <v>127542.82076999999</v>
      </c>
      <c r="J278" s="98">
        <f t="shared" si="138"/>
        <v>124469.89037000001</v>
      </c>
      <c r="K278" s="98">
        <f t="shared" ref="K278:V278" si="139">K280+K281+K282+K283</f>
        <v>18916.5756</v>
      </c>
      <c r="L278" s="98">
        <f t="shared" si="139"/>
        <v>0</v>
      </c>
      <c r="M278" s="98">
        <f t="shared" si="139"/>
        <v>16758.313999999998</v>
      </c>
      <c r="N278" s="98">
        <f t="shared" si="139"/>
        <v>0</v>
      </c>
      <c r="O278" s="98">
        <f t="shared" si="139"/>
        <v>14700</v>
      </c>
      <c r="P278" s="98">
        <f t="shared" si="139"/>
        <v>0</v>
      </c>
      <c r="Q278" s="98">
        <f t="shared" si="139"/>
        <v>0</v>
      </c>
      <c r="R278" s="98">
        <f t="shared" si="139"/>
        <v>0</v>
      </c>
      <c r="S278" s="98">
        <f t="shared" si="139"/>
        <v>0</v>
      </c>
      <c r="T278" s="98">
        <f t="shared" si="139"/>
        <v>0</v>
      </c>
      <c r="U278" s="98">
        <f t="shared" si="139"/>
        <v>0</v>
      </c>
      <c r="V278" s="98">
        <f t="shared" si="139"/>
        <v>0</v>
      </c>
    </row>
    <row r="279" spans="1:22" ht="23.25" x14ac:dyDescent="0.3">
      <c r="A279" s="24"/>
      <c r="B279" s="123"/>
      <c r="C279" s="123"/>
      <c r="D279" s="17" t="s">
        <v>4</v>
      </c>
      <c r="E279" s="35"/>
      <c r="F279" s="35"/>
      <c r="G279" s="39"/>
      <c r="H279" s="41"/>
      <c r="I279" s="39"/>
      <c r="J279" s="41"/>
      <c r="K279" s="41"/>
      <c r="L279" s="41"/>
      <c r="M279" s="41"/>
      <c r="N279" s="41"/>
      <c r="O279" s="41"/>
      <c r="P279" s="41"/>
      <c r="Q279" s="104"/>
      <c r="R279" s="104"/>
      <c r="S279" s="104"/>
      <c r="T279" s="104"/>
      <c r="U279" s="104"/>
      <c r="V279" s="104"/>
    </row>
    <row r="280" spans="1:22" ht="46.5" x14ac:dyDescent="0.3">
      <c r="A280" s="24"/>
      <c r="B280" s="123"/>
      <c r="C280" s="123"/>
      <c r="D280" s="18" t="s">
        <v>9</v>
      </c>
      <c r="E280" s="35">
        <f t="shared" ref="E280:F283" si="140">G280+I280+K280+M280+O280+Q280+S280+U280</f>
        <v>4320.7</v>
      </c>
      <c r="F280" s="35">
        <f t="shared" si="140"/>
        <v>0</v>
      </c>
      <c r="G280" s="41">
        <f t="shared" ref="G280:P283" si="141">G286+G292+G298</f>
        <v>0</v>
      </c>
      <c r="H280" s="41">
        <f t="shared" si="141"/>
        <v>0</v>
      </c>
      <c r="I280" s="41">
        <f t="shared" si="141"/>
        <v>4320.7</v>
      </c>
      <c r="J280" s="41">
        <f t="shared" si="141"/>
        <v>0</v>
      </c>
      <c r="K280" s="41">
        <f t="shared" si="141"/>
        <v>0</v>
      </c>
      <c r="L280" s="41">
        <f t="shared" si="141"/>
        <v>0</v>
      </c>
      <c r="M280" s="41">
        <f t="shared" si="141"/>
        <v>0</v>
      </c>
      <c r="N280" s="41">
        <f t="shared" si="141"/>
        <v>0</v>
      </c>
      <c r="O280" s="41">
        <f t="shared" si="141"/>
        <v>0</v>
      </c>
      <c r="P280" s="41">
        <f t="shared" si="141"/>
        <v>0</v>
      </c>
      <c r="Q280" s="104"/>
      <c r="R280" s="104"/>
      <c r="S280" s="104"/>
      <c r="T280" s="104"/>
      <c r="U280" s="104"/>
      <c r="V280" s="104"/>
    </row>
    <row r="281" spans="1:22" ht="23.25" x14ac:dyDescent="0.3">
      <c r="A281" s="24"/>
      <c r="B281" s="123"/>
      <c r="C281" s="123"/>
      <c r="D281" s="19" t="s">
        <v>10</v>
      </c>
      <c r="E281" s="35">
        <f t="shared" si="140"/>
        <v>175607.99685</v>
      </c>
      <c r="F281" s="35">
        <f t="shared" si="140"/>
        <v>174049.0159</v>
      </c>
      <c r="G281" s="37">
        <f t="shared" si="141"/>
        <v>71327.05</v>
      </c>
      <c r="H281" s="41">
        <f t="shared" si="141"/>
        <v>71316.823149999997</v>
      </c>
      <c r="I281" s="41">
        <f t="shared" si="141"/>
        <v>104280.94684999999</v>
      </c>
      <c r="J281" s="41">
        <f t="shared" si="141"/>
        <v>102732.19275</v>
      </c>
      <c r="K281" s="41">
        <f t="shared" si="141"/>
        <v>0</v>
      </c>
      <c r="L281" s="41">
        <f t="shared" si="141"/>
        <v>0</v>
      </c>
      <c r="M281" s="41">
        <f t="shared" si="141"/>
        <v>0</v>
      </c>
      <c r="N281" s="41">
        <f t="shared" si="141"/>
        <v>0</v>
      </c>
      <c r="O281" s="41">
        <f t="shared" si="141"/>
        <v>0</v>
      </c>
      <c r="P281" s="41">
        <f t="shared" si="141"/>
        <v>0</v>
      </c>
      <c r="Q281" s="104"/>
      <c r="R281" s="104"/>
      <c r="S281" s="104"/>
      <c r="T281" s="104"/>
      <c r="U281" s="104"/>
      <c r="V281" s="104"/>
    </row>
    <row r="282" spans="1:22" ht="23.25" x14ac:dyDescent="0.3">
      <c r="A282" s="24"/>
      <c r="B282" s="123"/>
      <c r="C282" s="123"/>
      <c r="D282" s="20" t="s">
        <v>11</v>
      </c>
      <c r="E282" s="35">
        <f t="shared" si="140"/>
        <v>89147.020529999994</v>
      </c>
      <c r="F282" s="35">
        <f t="shared" si="140"/>
        <v>41143.701730000001</v>
      </c>
      <c r="G282" s="37">
        <f t="shared" si="141"/>
        <v>19830.957009999998</v>
      </c>
      <c r="H282" s="41">
        <f t="shared" si="141"/>
        <v>19406.004110000002</v>
      </c>
      <c r="I282" s="41">
        <f t="shared" si="141"/>
        <v>18941.173920000001</v>
      </c>
      <c r="J282" s="115">
        <f t="shared" si="141"/>
        <v>21737.697619999999</v>
      </c>
      <c r="K282" s="41">
        <f t="shared" si="141"/>
        <v>18916.5756</v>
      </c>
      <c r="L282" s="41">
        <f t="shared" si="141"/>
        <v>0</v>
      </c>
      <c r="M282" s="41">
        <f t="shared" si="141"/>
        <v>16758.313999999998</v>
      </c>
      <c r="N282" s="41">
        <f t="shared" si="141"/>
        <v>0</v>
      </c>
      <c r="O282" s="41">
        <f t="shared" si="141"/>
        <v>14700</v>
      </c>
      <c r="P282" s="41">
        <f t="shared" si="141"/>
        <v>0</v>
      </c>
      <c r="Q282" s="104"/>
      <c r="R282" s="104"/>
      <c r="S282" s="104"/>
      <c r="T282" s="104"/>
      <c r="U282" s="104"/>
      <c r="V282" s="104"/>
    </row>
    <row r="283" spans="1:22" ht="48" customHeight="1" x14ac:dyDescent="0.3">
      <c r="A283" s="22"/>
      <c r="B283" s="123"/>
      <c r="C283" s="123"/>
      <c r="D283" s="21" t="s">
        <v>12</v>
      </c>
      <c r="E283" s="35">
        <f t="shared" si="140"/>
        <v>0</v>
      </c>
      <c r="F283" s="35">
        <f t="shared" si="140"/>
        <v>0</v>
      </c>
      <c r="G283" s="41">
        <f t="shared" si="141"/>
        <v>0</v>
      </c>
      <c r="H283" s="41">
        <f t="shared" si="141"/>
        <v>0</v>
      </c>
      <c r="I283" s="41">
        <f t="shared" si="141"/>
        <v>0</v>
      </c>
      <c r="J283" s="41">
        <f t="shared" si="141"/>
        <v>0</v>
      </c>
      <c r="K283" s="41">
        <f t="shared" si="141"/>
        <v>0</v>
      </c>
      <c r="L283" s="41">
        <f t="shared" si="141"/>
        <v>0</v>
      </c>
      <c r="M283" s="41">
        <f t="shared" si="141"/>
        <v>0</v>
      </c>
      <c r="N283" s="41">
        <f t="shared" si="141"/>
        <v>0</v>
      </c>
      <c r="O283" s="41">
        <f t="shared" si="141"/>
        <v>0</v>
      </c>
      <c r="P283" s="41">
        <f t="shared" si="141"/>
        <v>0</v>
      </c>
      <c r="Q283" s="104"/>
      <c r="R283" s="104"/>
      <c r="S283" s="104"/>
      <c r="T283" s="104"/>
      <c r="U283" s="104"/>
      <c r="V283" s="104"/>
    </row>
    <row r="284" spans="1:22" ht="24" customHeight="1" x14ac:dyDescent="0.3">
      <c r="A284" s="80" t="s">
        <v>88</v>
      </c>
      <c r="B284" s="125" t="s">
        <v>83</v>
      </c>
      <c r="C284" s="123"/>
      <c r="D284" s="23" t="s">
        <v>7</v>
      </c>
      <c r="E284" s="93">
        <f t="shared" ref="E284:F284" si="142">E286+E287+E288+E289</f>
        <v>188660.50802000001</v>
      </c>
      <c r="F284" s="93">
        <f t="shared" si="142"/>
        <v>182885.49518</v>
      </c>
      <c r="G284" s="93">
        <f>G286+G287+G288+G289</f>
        <v>74371.870150000002</v>
      </c>
      <c r="H284" s="93">
        <f>H286+H287+H288+H289</f>
        <v>74361.320930000002</v>
      </c>
      <c r="I284" s="93">
        <f>I286+I287+I288+I289</f>
        <v>112015.13786999999</v>
      </c>
      <c r="J284" s="93">
        <f t="shared" ref="J284:V284" si="143">J286+J287+J288+J289</f>
        <v>108524.17425</v>
      </c>
      <c r="K284" s="93">
        <f t="shared" si="143"/>
        <v>2273.5</v>
      </c>
      <c r="L284" s="93">
        <f t="shared" si="143"/>
        <v>0</v>
      </c>
      <c r="M284" s="93">
        <f t="shared" si="143"/>
        <v>0</v>
      </c>
      <c r="N284" s="93">
        <f t="shared" si="143"/>
        <v>0</v>
      </c>
      <c r="O284" s="93">
        <f t="shared" si="143"/>
        <v>0</v>
      </c>
      <c r="P284" s="93">
        <f t="shared" si="143"/>
        <v>0</v>
      </c>
      <c r="Q284" s="93">
        <f t="shared" si="143"/>
        <v>0</v>
      </c>
      <c r="R284" s="93">
        <f t="shared" si="143"/>
        <v>0</v>
      </c>
      <c r="S284" s="93">
        <f t="shared" si="143"/>
        <v>0</v>
      </c>
      <c r="T284" s="93">
        <f t="shared" si="143"/>
        <v>0</v>
      </c>
      <c r="U284" s="93">
        <f t="shared" si="143"/>
        <v>0</v>
      </c>
      <c r="V284" s="93">
        <f t="shared" si="143"/>
        <v>0</v>
      </c>
    </row>
    <row r="285" spans="1:22" ht="22.5" customHeight="1" x14ac:dyDescent="0.3">
      <c r="A285" s="24"/>
      <c r="B285" s="125"/>
      <c r="C285" s="123"/>
      <c r="D285" s="17" t="s">
        <v>4</v>
      </c>
      <c r="E285" s="35"/>
      <c r="F285" s="35"/>
      <c r="G285" s="39"/>
      <c r="H285" s="41"/>
      <c r="I285" s="39"/>
      <c r="J285" s="41"/>
      <c r="K285" s="41"/>
      <c r="L285" s="41"/>
      <c r="M285" s="41"/>
      <c r="N285" s="41"/>
      <c r="O285" s="41"/>
      <c r="P285" s="41"/>
      <c r="Q285" s="104"/>
      <c r="R285" s="104"/>
      <c r="S285" s="104"/>
      <c r="T285" s="104"/>
      <c r="U285" s="104"/>
      <c r="V285" s="104"/>
    </row>
    <row r="286" spans="1:22" ht="39.75" customHeight="1" x14ac:dyDescent="0.3">
      <c r="A286" s="24"/>
      <c r="B286" s="125"/>
      <c r="C286" s="123"/>
      <c r="D286" s="18" t="s">
        <v>9</v>
      </c>
      <c r="E286" s="35">
        <f t="shared" ref="E286:F289" si="144">G286+I286+K286+M286+O286+Q286+S286+U286</f>
        <v>4320.7</v>
      </c>
      <c r="F286" s="35">
        <f t="shared" si="144"/>
        <v>0</v>
      </c>
      <c r="G286" s="39">
        <v>0</v>
      </c>
      <c r="H286" s="41">
        <v>0</v>
      </c>
      <c r="I286" s="39">
        <v>4320.7</v>
      </c>
      <c r="J286" s="41">
        <v>0</v>
      </c>
      <c r="K286" s="41">
        <v>0</v>
      </c>
      <c r="L286" s="41"/>
      <c r="M286" s="41">
        <v>0</v>
      </c>
      <c r="N286" s="41"/>
      <c r="O286" s="41">
        <v>0</v>
      </c>
      <c r="P286" s="41"/>
      <c r="Q286" s="104"/>
      <c r="R286" s="104"/>
      <c r="S286" s="104"/>
      <c r="T286" s="104"/>
      <c r="U286" s="104"/>
      <c r="V286" s="104"/>
    </row>
    <row r="287" spans="1:22" ht="24.75" customHeight="1" x14ac:dyDescent="0.3">
      <c r="A287" s="24"/>
      <c r="B287" s="125"/>
      <c r="C287" s="123"/>
      <c r="D287" s="19" t="s">
        <v>10</v>
      </c>
      <c r="E287" s="35">
        <f t="shared" si="144"/>
        <v>175607.99685</v>
      </c>
      <c r="F287" s="35">
        <f t="shared" si="144"/>
        <v>174049.0159</v>
      </c>
      <c r="G287" s="36">
        <v>71327.05</v>
      </c>
      <c r="H287" s="41">
        <v>71316.823149999997</v>
      </c>
      <c r="I287" s="70">
        <v>104280.94684999999</v>
      </c>
      <c r="J287" s="41">
        <v>102732.19275</v>
      </c>
      <c r="K287" s="41">
        <v>0</v>
      </c>
      <c r="L287" s="41"/>
      <c r="M287" s="41">
        <v>0</v>
      </c>
      <c r="N287" s="41"/>
      <c r="O287" s="41">
        <v>0</v>
      </c>
      <c r="P287" s="41"/>
      <c r="Q287" s="104"/>
      <c r="R287" s="104"/>
      <c r="S287" s="104"/>
      <c r="T287" s="104"/>
      <c r="U287" s="104"/>
      <c r="V287" s="104"/>
    </row>
    <row r="288" spans="1:22" ht="24" customHeight="1" x14ac:dyDescent="0.3">
      <c r="A288" s="24"/>
      <c r="B288" s="125"/>
      <c r="C288" s="123"/>
      <c r="D288" s="20" t="s">
        <v>11</v>
      </c>
      <c r="E288" s="35">
        <f t="shared" si="144"/>
        <v>8731.8111700000009</v>
      </c>
      <c r="F288" s="35">
        <f t="shared" si="144"/>
        <v>8836.4792799999996</v>
      </c>
      <c r="G288" s="36">
        <v>3044.82015</v>
      </c>
      <c r="H288" s="41">
        <v>3044.4977800000001</v>
      </c>
      <c r="I288" s="36">
        <v>3413.4910199999999</v>
      </c>
      <c r="J288" s="37">
        <v>5791.9814999999999</v>
      </c>
      <c r="K288" s="37">
        <v>2273.5</v>
      </c>
      <c r="L288" s="41"/>
      <c r="M288" s="41">
        <v>0</v>
      </c>
      <c r="N288" s="41"/>
      <c r="O288" s="41">
        <v>0</v>
      </c>
      <c r="P288" s="41"/>
      <c r="Q288" s="104"/>
      <c r="R288" s="104"/>
      <c r="S288" s="104"/>
      <c r="T288" s="104"/>
      <c r="U288" s="104"/>
      <c r="V288" s="104"/>
    </row>
    <row r="289" spans="1:22" ht="51.75" customHeight="1" x14ac:dyDescent="0.3">
      <c r="A289" s="24"/>
      <c r="B289" s="125"/>
      <c r="C289" s="123"/>
      <c r="D289" s="21" t="s">
        <v>12</v>
      </c>
      <c r="E289" s="35">
        <f t="shared" si="144"/>
        <v>0</v>
      </c>
      <c r="F289" s="35">
        <f t="shared" si="144"/>
        <v>0</v>
      </c>
      <c r="G289" s="39">
        <v>0</v>
      </c>
      <c r="H289" s="41">
        <v>0</v>
      </c>
      <c r="I289" s="39">
        <v>0</v>
      </c>
      <c r="J289" s="41">
        <v>0</v>
      </c>
      <c r="K289" s="41">
        <v>0</v>
      </c>
      <c r="L289" s="41"/>
      <c r="M289" s="41">
        <v>0</v>
      </c>
      <c r="N289" s="41"/>
      <c r="O289" s="41">
        <v>0</v>
      </c>
      <c r="P289" s="41"/>
      <c r="Q289" s="104"/>
      <c r="R289" s="104"/>
      <c r="S289" s="104"/>
      <c r="T289" s="104"/>
      <c r="U289" s="104"/>
      <c r="V289" s="104"/>
    </row>
    <row r="290" spans="1:22" ht="27" customHeight="1" x14ac:dyDescent="0.3">
      <c r="A290" s="80" t="s">
        <v>91</v>
      </c>
      <c r="B290" s="122" t="s">
        <v>128</v>
      </c>
      <c r="C290" s="123"/>
      <c r="D290" s="91" t="s">
        <v>7</v>
      </c>
      <c r="E290" s="93">
        <f t="shared" ref="E290:F290" si="145">E292+E293+E294+E295</f>
        <v>37965.233420000004</v>
      </c>
      <c r="F290" s="93">
        <f t="shared" si="145"/>
        <v>15464.077069999999</v>
      </c>
      <c r="G290" s="93">
        <f>G292+G293+G294+G295</f>
        <v>7499.2434199999998</v>
      </c>
      <c r="H290" s="93">
        <f>H292+H293+H294+H295</f>
        <v>7498.9395500000001</v>
      </c>
      <c r="I290" s="93">
        <f>I292+I293+I294+I295</f>
        <v>7965.99</v>
      </c>
      <c r="J290" s="93">
        <f t="shared" ref="J290:V290" si="146">J292+J293+J294+J295</f>
        <v>7965.1375200000002</v>
      </c>
      <c r="K290" s="93">
        <f t="shared" si="146"/>
        <v>7500</v>
      </c>
      <c r="L290" s="93">
        <f t="shared" si="146"/>
        <v>0</v>
      </c>
      <c r="M290" s="93">
        <f t="shared" si="146"/>
        <v>7500</v>
      </c>
      <c r="N290" s="93">
        <f t="shared" si="146"/>
        <v>0</v>
      </c>
      <c r="O290" s="93">
        <f t="shared" si="146"/>
        <v>7500</v>
      </c>
      <c r="P290" s="93">
        <f t="shared" si="146"/>
        <v>0</v>
      </c>
      <c r="Q290" s="93">
        <f t="shared" si="146"/>
        <v>0</v>
      </c>
      <c r="R290" s="93">
        <f t="shared" si="146"/>
        <v>0</v>
      </c>
      <c r="S290" s="93">
        <f t="shared" si="146"/>
        <v>0</v>
      </c>
      <c r="T290" s="93">
        <f t="shared" si="146"/>
        <v>0</v>
      </c>
      <c r="U290" s="93">
        <f t="shared" si="146"/>
        <v>0</v>
      </c>
      <c r="V290" s="93">
        <f t="shared" si="146"/>
        <v>0</v>
      </c>
    </row>
    <row r="291" spans="1:22" ht="22.5" customHeight="1" x14ac:dyDescent="0.3">
      <c r="A291" s="80"/>
      <c r="B291" s="123"/>
      <c r="C291" s="123"/>
      <c r="D291" s="17" t="s">
        <v>4</v>
      </c>
      <c r="E291" s="35"/>
      <c r="F291" s="35"/>
      <c r="G291" s="39"/>
      <c r="H291" s="41"/>
      <c r="I291" s="39"/>
      <c r="J291" s="41"/>
      <c r="K291" s="41"/>
      <c r="L291" s="41"/>
      <c r="M291" s="41"/>
      <c r="N291" s="41"/>
      <c r="O291" s="41"/>
      <c r="P291" s="41"/>
      <c r="Q291" s="104"/>
      <c r="R291" s="104"/>
      <c r="S291" s="104"/>
      <c r="T291" s="104"/>
      <c r="U291" s="104"/>
      <c r="V291" s="104"/>
    </row>
    <row r="292" spans="1:22" ht="22.5" customHeight="1" x14ac:dyDescent="0.3">
      <c r="A292" s="80"/>
      <c r="B292" s="123"/>
      <c r="C292" s="123"/>
      <c r="D292" s="18" t="s">
        <v>9</v>
      </c>
      <c r="E292" s="35">
        <f t="shared" ref="E292:F292" si="147">G292+I292+K292+M292+O292+Q292+S292+U292</f>
        <v>0</v>
      </c>
      <c r="F292" s="35">
        <f t="shared" si="147"/>
        <v>0</v>
      </c>
      <c r="G292" s="39">
        <v>0</v>
      </c>
      <c r="H292" s="41">
        <v>0</v>
      </c>
      <c r="I292" s="39">
        <v>0</v>
      </c>
      <c r="J292" s="41">
        <v>0</v>
      </c>
      <c r="K292" s="41">
        <v>0</v>
      </c>
      <c r="L292" s="41"/>
      <c r="M292" s="41">
        <v>0</v>
      </c>
      <c r="N292" s="41"/>
      <c r="O292" s="41">
        <v>0</v>
      </c>
      <c r="P292" s="41"/>
      <c r="Q292" s="104"/>
      <c r="R292" s="104"/>
      <c r="S292" s="104"/>
      <c r="T292" s="104"/>
      <c r="U292" s="104"/>
      <c r="V292" s="104"/>
    </row>
    <row r="293" spans="1:22" ht="27.75" customHeight="1" x14ac:dyDescent="0.3">
      <c r="A293" s="80"/>
      <c r="B293" s="123"/>
      <c r="C293" s="123"/>
      <c r="D293" s="19" t="s">
        <v>10</v>
      </c>
      <c r="E293" s="35">
        <f t="shared" ref="E293:E295" si="148">G293+I293+K293+M293+O293+Q293+S293+U293</f>
        <v>0</v>
      </c>
      <c r="F293" s="35">
        <f t="shared" ref="F293:F295" si="149">H293+J293+L293+N293+P293+R293+T293+V293</f>
        <v>0</v>
      </c>
      <c r="G293" s="39">
        <v>0</v>
      </c>
      <c r="H293" s="41">
        <v>0</v>
      </c>
      <c r="I293" s="39">
        <v>0</v>
      </c>
      <c r="J293" s="41">
        <v>0</v>
      </c>
      <c r="K293" s="41">
        <v>0</v>
      </c>
      <c r="L293" s="41"/>
      <c r="M293" s="41">
        <v>0</v>
      </c>
      <c r="N293" s="41"/>
      <c r="O293" s="41">
        <v>0</v>
      </c>
      <c r="P293" s="41"/>
      <c r="Q293" s="104"/>
      <c r="R293" s="104"/>
      <c r="S293" s="104"/>
      <c r="T293" s="104"/>
      <c r="U293" s="104"/>
      <c r="V293" s="104"/>
    </row>
    <row r="294" spans="1:22" ht="25.5" customHeight="1" x14ac:dyDescent="0.3">
      <c r="A294" s="80"/>
      <c r="B294" s="123"/>
      <c r="C294" s="123"/>
      <c r="D294" s="20" t="s">
        <v>11</v>
      </c>
      <c r="E294" s="35">
        <f t="shared" si="148"/>
        <v>37965.233420000004</v>
      </c>
      <c r="F294" s="35">
        <f t="shared" si="149"/>
        <v>15464.077069999999</v>
      </c>
      <c r="G294" s="110">
        <v>7499.2434199999998</v>
      </c>
      <c r="H294" s="41">
        <v>7498.9395500000001</v>
      </c>
      <c r="I294" s="39">
        <v>7965.99</v>
      </c>
      <c r="J294" s="111">
        <v>7965.1375200000002</v>
      </c>
      <c r="K294" s="41">
        <v>7500</v>
      </c>
      <c r="L294" s="41"/>
      <c r="M294" s="41">
        <v>7500</v>
      </c>
      <c r="N294" s="41"/>
      <c r="O294" s="41">
        <v>7500</v>
      </c>
      <c r="P294" s="41"/>
      <c r="Q294" s="104"/>
      <c r="R294" s="104"/>
      <c r="S294" s="104"/>
      <c r="T294" s="104"/>
      <c r="U294" s="104"/>
      <c r="V294" s="104"/>
    </row>
    <row r="295" spans="1:22" ht="49.5" customHeight="1" x14ac:dyDescent="0.3">
      <c r="A295" s="80"/>
      <c r="B295" s="124"/>
      <c r="C295" s="123"/>
      <c r="D295" s="21" t="s">
        <v>12</v>
      </c>
      <c r="E295" s="35">
        <f t="shared" si="148"/>
        <v>0</v>
      </c>
      <c r="F295" s="35">
        <f t="shared" si="149"/>
        <v>0</v>
      </c>
      <c r="G295" s="39">
        <v>0</v>
      </c>
      <c r="H295" s="41">
        <v>0</v>
      </c>
      <c r="I295" s="39">
        <v>0</v>
      </c>
      <c r="J295" s="41">
        <v>0</v>
      </c>
      <c r="K295" s="41">
        <v>0</v>
      </c>
      <c r="L295" s="41"/>
      <c r="M295" s="41">
        <v>0</v>
      </c>
      <c r="N295" s="41"/>
      <c r="O295" s="41">
        <v>0</v>
      </c>
      <c r="P295" s="41"/>
      <c r="Q295" s="104"/>
      <c r="R295" s="104"/>
      <c r="S295" s="104"/>
      <c r="T295" s="104"/>
      <c r="U295" s="104"/>
      <c r="V295" s="104"/>
    </row>
    <row r="296" spans="1:22" ht="31.5" customHeight="1" x14ac:dyDescent="0.3">
      <c r="A296" s="80" t="s">
        <v>93</v>
      </c>
      <c r="B296" s="122" t="s">
        <v>20</v>
      </c>
      <c r="C296" s="123"/>
      <c r="D296" s="23" t="s">
        <v>7</v>
      </c>
      <c r="E296" s="52">
        <f t="shared" ref="E296:H296" si="150">E298+E299+E300+E301</f>
        <v>42449.975940000004</v>
      </c>
      <c r="F296" s="52">
        <f t="shared" si="150"/>
        <v>16843.145379999998</v>
      </c>
      <c r="G296" s="52">
        <f t="shared" si="150"/>
        <v>9286.8934399999998</v>
      </c>
      <c r="H296" s="52">
        <f t="shared" si="150"/>
        <v>8862.5667799999992</v>
      </c>
      <c r="I296" s="52">
        <f>I298+I299+I300+I301</f>
        <v>7561.6929</v>
      </c>
      <c r="J296" s="52">
        <f t="shared" ref="J296:V296" si="151">J298+J299+J300+J301</f>
        <v>7980.5785999999998</v>
      </c>
      <c r="K296" s="52">
        <f t="shared" si="151"/>
        <v>9143.0756000000001</v>
      </c>
      <c r="L296" s="52">
        <f t="shared" si="151"/>
        <v>0</v>
      </c>
      <c r="M296" s="52">
        <f t="shared" si="151"/>
        <v>9258.3140000000003</v>
      </c>
      <c r="N296" s="52">
        <f t="shared" si="151"/>
        <v>0</v>
      </c>
      <c r="O296" s="52">
        <f t="shared" si="151"/>
        <v>7200</v>
      </c>
      <c r="P296" s="52">
        <f t="shared" si="151"/>
        <v>0</v>
      </c>
      <c r="Q296" s="52">
        <f t="shared" si="151"/>
        <v>0</v>
      </c>
      <c r="R296" s="52">
        <f t="shared" si="151"/>
        <v>0</v>
      </c>
      <c r="S296" s="52">
        <f t="shared" si="151"/>
        <v>0</v>
      </c>
      <c r="T296" s="52">
        <f t="shared" si="151"/>
        <v>0</v>
      </c>
      <c r="U296" s="52">
        <f t="shared" si="151"/>
        <v>0</v>
      </c>
      <c r="V296" s="52">
        <f t="shared" si="151"/>
        <v>0</v>
      </c>
    </row>
    <row r="297" spans="1:22" ht="24.75" customHeight="1" x14ac:dyDescent="0.3">
      <c r="A297" s="24"/>
      <c r="B297" s="123"/>
      <c r="C297" s="123"/>
      <c r="D297" s="17" t="s">
        <v>4</v>
      </c>
      <c r="E297" s="35"/>
      <c r="F297" s="35"/>
      <c r="G297" s="39"/>
      <c r="H297" s="41"/>
      <c r="I297" s="39"/>
      <c r="J297" s="41"/>
      <c r="K297" s="41"/>
      <c r="L297" s="41"/>
      <c r="M297" s="41"/>
      <c r="N297" s="41"/>
      <c r="O297" s="41"/>
      <c r="P297" s="41"/>
      <c r="Q297" s="104"/>
      <c r="R297" s="104"/>
      <c r="S297" s="104"/>
      <c r="T297" s="104"/>
      <c r="U297" s="104"/>
      <c r="V297" s="104"/>
    </row>
    <row r="298" spans="1:22" ht="21.75" customHeight="1" x14ac:dyDescent="0.3">
      <c r="A298" s="24"/>
      <c r="B298" s="123"/>
      <c r="C298" s="123"/>
      <c r="D298" s="18" t="s">
        <v>9</v>
      </c>
      <c r="E298" s="35">
        <f t="shared" ref="E298:F298" si="152">G298+I298+K298+M298+O298+Q298+S298+U298</f>
        <v>0</v>
      </c>
      <c r="F298" s="35">
        <f t="shared" si="152"/>
        <v>0</v>
      </c>
      <c r="G298" s="39">
        <v>0</v>
      </c>
      <c r="H298" s="41">
        <v>0</v>
      </c>
      <c r="I298" s="39">
        <v>0</v>
      </c>
      <c r="J298" s="41">
        <v>0</v>
      </c>
      <c r="K298" s="41">
        <v>0</v>
      </c>
      <c r="L298" s="41"/>
      <c r="M298" s="41">
        <v>0</v>
      </c>
      <c r="N298" s="41"/>
      <c r="O298" s="41">
        <v>0</v>
      </c>
      <c r="P298" s="41"/>
      <c r="Q298" s="104"/>
      <c r="R298" s="104"/>
      <c r="S298" s="104"/>
      <c r="T298" s="104"/>
      <c r="U298" s="104"/>
      <c r="V298" s="104"/>
    </row>
    <row r="299" spans="1:22" ht="27.75" customHeight="1" x14ac:dyDescent="0.3">
      <c r="A299" s="24"/>
      <c r="B299" s="123"/>
      <c r="C299" s="123"/>
      <c r="D299" s="19" t="s">
        <v>10</v>
      </c>
      <c r="E299" s="35">
        <f t="shared" ref="E299:E301" si="153">G299+I299+K299+M299+O299+Q299+S299+U299</f>
        <v>0</v>
      </c>
      <c r="F299" s="35">
        <f t="shared" ref="F299:F301" si="154">H299+J299+L299+N299+P299+R299+T299+V299</f>
        <v>0</v>
      </c>
      <c r="G299" s="39">
        <v>0</v>
      </c>
      <c r="H299" s="41">
        <v>0</v>
      </c>
      <c r="I299" s="39">
        <v>0</v>
      </c>
      <c r="J299" s="41">
        <v>0</v>
      </c>
      <c r="K299" s="41">
        <v>0</v>
      </c>
      <c r="L299" s="41"/>
      <c r="M299" s="41">
        <v>0</v>
      </c>
      <c r="N299" s="41"/>
      <c r="O299" s="41">
        <v>0</v>
      </c>
      <c r="P299" s="41"/>
      <c r="Q299" s="104"/>
      <c r="R299" s="104"/>
      <c r="S299" s="104"/>
      <c r="T299" s="104"/>
      <c r="U299" s="104"/>
      <c r="V299" s="104"/>
    </row>
    <row r="300" spans="1:22" ht="24" customHeight="1" x14ac:dyDescent="0.3">
      <c r="A300" s="24"/>
      <c r="B300" s="123"/>
      <c r="C300" s="123"/>
      <c r="D300" s="20" t="s">
        <v>11</v>
      </c>
      <c r="E300" s="35">
        <f t="shared" si="153"/>
        <v>42449.975940000004</v>
      </c>
      <c r="F300" s="35">
        <f t="shared" si="154"/>
        <v>16843.145379999998</v>
      </c>
      <c r="G300" s="110">
        <v>9286.8934399999998</v>
      </c>
      <c r="H300" s="111">
        <v>8862.5667799999992</v>
      </c>
      <c r="I300" s="110">
        <v>7561.6929</v>
      </c>
      <c r="J300" s="111">
        <v>7980.5785999999998</v>
      </c>
      <c r="K300" s="111">
        <v>9143.0756000000001</v>
      </c>
      <c r="L300" s="41"/>
      <c r="M300" s="41">
        <v>9258.3140000000003</v>
      </c>
      <c r="N300" s="41"/>
      <c r="O300" s="41">
        <v>7200</v>
      </c>
      <c r="P300" s="41"/>
      <c r="Q300" s="104"/>
      <c r="R300" s="104"/>
      <c r="S300" s="104"/>
      <c r="T300" s="104"/>
      <c r="U300" s="104"/>
      <c r="V300" s="104"/>
    </row>
    <row r="301" spans="1:22" ht="51.75" customHeight="1" x14ac:dyDescent="0.3">
      <c r="A301" s="24"/>
      <c r="B301" s="124"/>
      <c r="C301" s="124"/>
      <c r="D301" s="21" t="s">
        <v>12</v>
      </c>
      <c r="E301" s="35">
        <f t="shared" si="153"/>
        <v>0</v>
      </c>
      <c r="F301" s="35">
        <f t="shared" si="154"/>
        <v>0</v>
      </c>
      <c r="G301" s="39">
        <v>0</v>
      </c>
      <c r="H301" s="41">
        <v>0</v>
      </c>
      <c r="I301" s="39">
        <v>0</v>
      </c>
      <c r="J301" s="41">
        <v>0</v>
      </c>
      <c r="K301" s="41">
        <v>0</v>
      </c>
      <c r="L301" s="41"/>
      <c r="M301" s="41">
        <v>0</v>
      </c>
      <c r="N301" s="41"/>
      <c r="O301" s="41">
        <v>0</v>
      </c>
      <c r="P301" s="41"/>
      <c r="Q301" s="104"/>
      <c r="R301" s="104"/>
      <c r="S301" s="104"/>
      <c r="T301" s="104"/>
      <c r="U301" s="104"/>
      <c r="V301" s="104"/>
    </row>
    <row r="302" spans="1:22" ht="30" customHeight="1" x14ac:dyDescent="0.2">
      <c r="A302" s="130" t="s">
        <v>94</v>
      </c>
      <c r="B302" s="122" t="s">
        <v>51</v>
      </c>
      <c r="C302" s="122" t="s">
        <v>151</v>
      </c>
      <c r="D302" s="99" t="s">
        <v>7</v>
      </c>
      <c r="E302" s="97">
        <f t="shared" ref="E302:F302" si="155">E304+E305+E306+E307</f>
        <v>617.42659999999989</v>
      </c>
      <c r="F302" s="97">
        <f t="shared" si="155"/>
        <v>155.82599999999999</v>
      </c>
      <c r="G302" s="98">
        <f>G304+G305+G306+G307</f>
        <v>62.026600000000002</v>
      </c>
      <c r="H302" s="98">
        <f>H304+H305+H306+H307</f>
        <v>62.026000000000003</v>
      </c>
      <c r="I302" s="98">
        <f>I304+I305+I306+I307</f>
        <v>93.8</v>
      </c>
      <c r="J302" s="98">
        <f>J304+J305+J306+J307</f>
        <v>93.8</v>
      </c>
      <c r="K302" s="98">
        <f t="shared" ref="K302:O302" si="156">K304+K305+K306+K307</f>
        <v>115.4</v>
      </c>
      <c r="L302" s="98"/>
      <c r="M302" s="98">
        <f t="shared" si="156"/>
        <v>115.4</v>
      </c>
      <c r="N302" s="98"/>
      <c r="O302" s="98">
        <f t="shared" si="156"/>
        <v>115.4</v>
      </c>
      <c r="P302" s="98"/>
      <c r="Q302" s="98">
        <v>115.4</v>
      </c>
      <c r="R302" s="98"/>
      <c r="S302" s="98"/>
      <c r="T302" s="98"/>
      <c r="U302" s="98"/>
      <c r="V302" s="98"/>
    </row>
    <row r="303" spans="1:22" ht="27" customHeight="1" x14ac:dyDescent="0.2">
      <c r="A303" s="131"/>
      <c r="B303" s="123"/>
      <c r="C303" s="123"/>
      <c r="D303" s="17" t="s">
        <v>4</v>
      </c>
      <c r="E303" s="35"/>
      <c r="F303" s="35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104"/>
      <c r="R303" s="104"/>
      <c r="S303" s="104"/>
      <c r="T303" s="104"/>
      <c r="U303" s="104"/>
      <c r="V303" s="104"/>
    </row>
    <row r="304" spans="1:22" ht="49.5" customHeight="1" x14ac:dyDescent="0.2">
      <c r="A304" s="131"/>
      <c r="B304" s="123"/>
      <c r="C304" s="123"/>
      <c r="D304" s="18" t="s">
        <v>9</v>
      </c>
      <c r="E304" s="35">
        <f t="shared" ref="E304:F307" si="157">G304+I304+K304+M304+O304+Q304+S304+U304</f>
        <v>0</v>
      </c>
      <c r="F304" s="35">
        <f t="shared" si="157"/>
        <v>0</v>
      </c>
      <c r="G304" s="39">
        <v>0</v>
      </c>
      <c r="H304" s="39">
        <v>0</v>
      </c>
      <c r="I304" s="39">
        <v>0</v>
      </c>
      <c r="J304" s="39">
        <v>0</v>
      </c>
      <c r="K304" s="39">
        <v>0</v>
      </c>
      <c r="L304" s="39"/>
      <c r="M304" s="39">
        <v>0</v>
      </c>
      <c r="N304" s="39"/>
      <c r="O304" s="39">
        <v>0</v>
      </c>
      <c r="P304" s="39">
        <v>0</v>
      </c>
      <c r="Q304" s="39">
        <v>0</v>
      </c>
      <c r="R304" s="104"/>
      <c r="S304" s="104"/>
      <c r="T304" s="104"/>
      <c r="U304" s="104"/>
      <c r="V304" s="104"/>
    </row>
    <row r="305" spans="1:245" ht="21.75" customHeight="1" x14ac:dyDescent="0.2">
      <c r="A305" s="131"/>
      <c r="B305" s="123"/>
      <c r="C305" s="123"/>
      <c r="D305" s="19" t="s">
        <v>10</v>
      </c>
      <c r="E305" s="35">
        <f t="shared" si="157"/>
        <v>0</v>
      </c>
      <c r="F305" s="35">
        <f t="shared" si="157"/>
        <v>0</v>
      </c>
      <c r="G305" s="39">
        <v>0</v>
      </c>
      <c r="H305" s="39">
        <v>0</v>
      </c>
      <c r="I305" s="39">
        <v>0</v>
      </c>
      <c r="J305" s="39">
        <v>0</v>
      </c>
      <c r="K305" s="39">
        <v>0</v>
      </c>
      <c r="L305" s="39"/>
      <c r="M305" s="39">
        <v>0</v>
      </c>
      <c r="N305" s="39"/>
      <c r="O305" s="39">
        <v>0</v>
      </c>
      <c r="P305" s="39"/>
      <c r="Q305" s="104"/>
      <c r="R305" s="104"/>
      <c r="S305" s="104"/>
      <c r="T305" s="104"/>
      <c r="U305" s="104"/>
      <c r="V305" s="104"/>
    </row>
    <row r="306" spans="1:245" ht="28.5" customHeight="1" x14ac:dyDescent="0.2">
      <c r="A306" s="131"/>
      <c r="B306" s="123"/>
      <c r="C306" s="123"/>
      <c r="D306" s="20" t="s">
        <v>11</v>
      </c>
      <c r="E306" s="35">
        <f t="shared" si="157"/>
        <v>617.42659999999989</v>
      </c>
      <c r="F306" s="35">
        <f t="shared" si="157"/>
        <v>155.82599999999999</v>
      </c>
      <c r="G306" s="36">
        <v>62.026600000000002</v>
      </c>
      <c r="H306" s="39">
        <v>62.026000000000003</v>
      </c>
      <c r="I306" s="39">
        <v>93.8</v>
      </c>
      <c r="J306" s="39">
        <v>93.8</v>
      </c>
      <c r="K306" s="39">
        <v>115.4</v>
      </c>
      <c r="L306" s="39"/>
      <c r="M306" s="39">
        <v>115.4</v>
      </c>
      <c r="N306" s="39"/>
      <c r="O306" s="39">
        <v>115.4</v>
      </c>
      <c r="P306" s="39"/>
      <c r="Q306" s="39">
        <v>115.4</v>
      </c>
      <c r="R306" s="104"/>
      <c r="S306" s="104"/>
      <c r="T306" s="104"/>
      <c r="U306" s="104"/>
      <c r="V306" s="104"/>
    </row>
    <row r="307" spans="1:245" ht="274.5" customHeight="1" x14ac:dyDescent="0.2">
      <c r="A307" s="132"/>
      <c r="B307" s="124"/>
      <c r="C307" s="124"/>
      <c r="D307" s="21" t="s">
        <v>12</v>
      </c>
      <c r="E307" s="35">
        <f t="shared" si="157"/>
        <v>0</v>
      </c>
      <c r="F307" s="35">
        <f t="shared" si="157"/>
        <v>0</v>
      </c>
      <c r="G307" s="39">
        <v>0</v>
      </c>
      <c r="H307" s="39">
        <v>0</v>
      </c>
      <c r="I307" s="39">
        <v>0</v>
      </c>
      <c r="J307" s="39">
        <v>0</v>
      </c>
      <c r="K307" s="39">
        <v>0</v>
      </c>
      <c r="L307" s="39"/>
      <c r="M307" s="39">
        <v>0</v>
      </c>
      <c r="N307" s="39"/>
      <c r="O307" s="39"/>
      <c r="P307" s="39">
        <v>0</v>
      </c>
      <c r="Q307" s="104"/>
      <c r="R307" s="104"/>
      <c r="S307" s="104"/>
      <c r="T307" s="104"/>
      <c r="U307" s="104"/>
      <c r="V307" s="104"/>
    </row>
    <row r="308" spans="1:245" s="2" customFormat="1" ht="36.75" customHeight="1" x14ac:dyDescent="0.25">
      <c r="A308" s="82" t="s">
        <v>97</v>
      </c>
      <c r="B308" s="122" t="s">
        <v>53</v>
      </c>
      <c r="C308" s="122" t="s">
        <v>152</v>
      </c>
      <c r="D308" s="96" t="s">
        <v>7</v>
      </c>
      <c r="E308" s="97">
        <f t="shared" ref="E308:F308" si="158">E310+E311+E312+E313</f>
        <v>1684.479</v>
      </c>
      <c r="F308" s="97">
        <f t="shared" si="158"/>
        <v>498.47899999999998</v>
      </c>
      <c r="G308" s="97">
        <f>G310+G311+G312+G313</f>
        <v>274.09899999999999</v>
      </c>
      <c r="H308" s="97">
        <f t="shared" ref="H308:V308" si="159">H310+H311+H312+H313</f>
        <v>274.09899999999999</v>
      </c>
      <c r="I308" s="97">
        <f t="shared" si="159"/>
        <v>225.38</v>
      </c>
      <c r="J308" s="97">
        <f t="shared" si="159"/>
        <v>224.38</v>
      </c>
      <c r="K308" s="97">
        <f t="shared" si="159"/>
        <v>228</v>
      </c>
      <c r="L308" s="97">
        <f t="shared" si="159"/>
        <v>0</v>
      </c>
      <c r="M308" s="97">
        <f t="shared" si="159"/>
        <v>319</v>
      </c>
      <c r="N308" s="97">
        <f t="shared" si="159"/>
        <v>0</v>
      </c>
      <c r="O308" s="97">
        <f t="shared" si="159"/>
        <v>319</v>
      </c>
      <c r="P308" s="97">
        <f t="shared" si="159"/>
        <v>0</v>
      </c>
      <c r="Q308" s="97">
        <f t="shared" si="159"/>
        <v>319</v>
      </c>
      <c r="R308" s="97">
        <f t="shared" si="159"/>
        <v>0</v>
      </c>
      <c r="S308" s="97">
        <f t="shared" si="159"/>
        <v>0</v>
      </c>
      <c r="T308" s="97">
        <f t="shared" si="159"/>
        <v>0</v>
      </c>
      <c r="U308" s="97">
        <f t="shared" si="159"/>
        <v>0</v>
      </c>
      <c r="V308" s="97">
        <f t="shared" si="159"/>
        <v>0</v>
      </c>
      <c r="W308" s="8"/>
      <c r="X308" s="9"/>
      <c r="Y308" s="10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2"/>
      <c r="AL308" s="7"/>
      <c r="AM308" s="8"/>
      <c r="AN308" s="9"/>
      <c r="AO308" s="10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2"/>
      <c r="BB308" s="7"/>
      <c r="BC308" s="8"/>
      <c r="BD308" s="9"/>
      <c r="BE308" s="10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11"/>
      <c r="BQ308" s="12"/>
      <c r="BR308" s="7"/>
      <c r="BS308" s="8"/>
      <c r="BT308" s="9"/>
      <c r="BU308" s="10"/>
      <c r="BV308" s="11"/>
      <c r="BW308" s="11"/>
      <c r="BX308" s="11"/>
      <c r="BY308" s="11"/>
      <c r="BZ308" s="11"/>
      <c r="CA308" s="11"/>
      <c r="CB308" s="11"/>
      <c r="CC308" s="11"/>
      <c r="CD308" s="11"/>
      <c r="CE308" s="11"/>
      <c r="CF308" s="11"/>
      <c r="CG308" s="12"/>
      <c r="CH308" s="7"/>
      <c r="CI308" s="8"/>
      <c r="CJ308" s="9"/>
      <c r="CK308" s="10"/>
      <c r="CL308" s="11"/>
      <c r="CM308" s="11"/>
      <c r="CN308" s="11"/>
      <c r="CO308" s="11"/>
      <c r="CP308" s="11"/>
      <c r="CQ308" s="11"/>
      <c r="CR308" s="11"/>
      <c r="CS308" s="11"/>
      <c r="CT308" s="11"/>
      <c r="CU308" s="11"/>
      <c r="CV308" s="11"/>
      <c r="CW308" s="12"/>
      <c r="CX308" s="7"/>
      <c r="CY308" s="8"/>
      <c r="CZ308" s="9"/>
      <c r="DA308" s="10"/>
      <c r="DB308" s="11"/>
      <c r="DC308" s="11"/>
      <c r="DD308" s="11"/>
      <c r="DE308" s="11"/>
      <c r="DF308" s="11"/>
      <c r="DG308" s="11"/>
      <c r="DH308" s="11"/>
      <c r="DI308" s="11"/>
      <c r="DJ308" s="11"/>
      <c r="DK308" s="11"/>
      <c r="DL308" s="11"/>
      <c r="DM308" s="12"/>
      <c r="DN308" s="7"/>
      <c r="DO308" s="8"/>
      <c r="DP308" s="9"/>
      <c r="DQ308" s="10"/>
      <c r="DR308" s="11"/>
      <c r="DS308" s="11"/>
      <c r="DT308" s="11"/>
      <c r="DU308" s="11"/>
      <c r="DV308" s="11"/>
      <c r="DW308" s="11"/>
      <c r="DX308" s="11"/>
      <c r="DY308" s="11"/>
      <c r="DZ308" s="11"/>
      <c r="EA308" s="11"/>
      <c r="EB308" s="11"/>
      <c r="EC308" s="12"/>
      <c r="ED308" s="7"/>
      <c r="EE308" s="8"/>
      <c r="EF308" s="9"/>
      <c r="EG308" s="10"/>
      <c r="EH308" s="11"/>
      <c r="EI308" s="11"/>
      <c r="EJ308" s="11"/>
      <c r="EK308" s="11"/>
      <c r="EL308" s="11"/>
      <c r="EM308" s="11"/>
      <c r="EN308" s="11"/>
      <c r="EO308" s="11"/>
      <c r="EP308" s="11"/>
      <c r="EQ308" s="11"/>
      <c r="ER308" s="11"/>
      <c r="ES308" s="12"/>
      <c r="ET308" s="7"/>
      <c r="EU308" s="8"/>
      <c r="EV308" s="9"/>
      <c r="EW308" s="10"/>
      <c r="EX308" s="11"/>
      <c r="EY308" s="11"/>
      <c r="EZ308" s="11"/>
      <c r="FA308" s="11"/>
      <c r="FB308" s="11"/>
      <c r="FC308" s="11"/>
      <c r="FD308" s="11"/>
      <c r="FE308" s="11"/>
      <c r="FF308" s="11"/>
      <c r="FG308" s="11"/>
      <c r="FH308" s="11"/>
      <c r="FI308" s="12"/>
      <c r="FJ308" s="7"/>
      <c r="FK308" s="8"/>
      <c r="FL308" s="9"/>
      <c r="FM308" s="10"/>
      <c r="FN308" s="11"/>
      <c r="FO308" s="11"/>
      <c r="FP308" s="11"/>
      <c r="FQ308" s="11"/>
      <c r="FR308" s="11"/>
      <c r="FS308" s="11"/>
      <c r="FT308" s="11"/>
      <c r="FU308" s="11"/>
      <c r="FV308" s="11"/>
      <c r="FW308" s="11"/>
      <c r="FX308" s="11"/>
      <c r="FY308" s="12"/>
      <c r="FZ308" s="7"/>
      <c r="GA308" s="8"/>
      <c r="GB308" s="9"/>
      <c r="GC308" s="10"/>
      <c r="GD308" s="11"/>
      <c r="GE308" s="11"/>
      <c r="GF308" s="11"/>
      <c r="GG308" s="11"/>
      <c r="GH308" s="11"/>
      <c r="GI308" s="11"/>
      <c r="GJ308" s="11"/>
      <c r="GK308" s="11"/>
      <c r="GL308" s="11"/>
      <c r="GM308" s="11"/>
      <c r="GN308" s="11"/>
      <c r="GO308" s="12"/>
      <c r="GP308" s="7"/>
      <c r="GQ308" s="8"/>
      <c r="GR308" s="9"/>
      <c r="GS308" s="10"/>
      <c r="GT308" s="11"/>
      <c r="GU308" s="11"/>
      <c r="GV308" s="11"/>
      <c r="GW308" s="11"/>
      <c r="GX308" s="11"/>
      <c r="GY308" s="11"/>
      <c r="GZ308" s="11"/>
      <c r="HA308" s="11"/>
      <c r="HB308" s="11"/>
      <c r="HC308" s="11"/>
      <c r="HD308" s="11"/>
      <c r="HE308" s="12"/>
      <c r="HF308" s="7"/>
      <c r="HG308" s="8"/>
      <c r="HH308" s="9"/>
      <c r="HI308" s="10"/>
      <c r="HJ308" s="11"/>
      <c r="HK308" s="11"/>
      <c r="HL308" s="11"/>
      <c r="HM308" s="11"/>
      <c r="HN308" s="11"/>
      <c r="HO308" s="11"/>
      <c r="HP308" s="11"/>
      <c r="HQ308" s="11"/>
      <c r="HR308" s="11"/>
      <c r="HS308" s="11"/>
      <c r="HT308" s="11"/>
      <c r="HU308" s="12"/>
      <c r="HV308" s="7"/>
      <c r="HW308" s="8"/>
      <c r="HX308" s="9"/>
      <c r="HY308" s="10"/>
      <c r="HZ308" s="11"/>
      <c r="IA308" s="11"/>
      <c r="IB308" s="11"/>
      <c r="IC308" s="11"/>
      <c r="ID308" s="11"/>
      <c r="IE308" s="11"/>
      <c r="IF308" s="11"/>
      <c r="IG308" s="11"/>
      <c r="IH308" s="11"/>
      <c r="II308" s="11"/>
      <c r="IJ308" s="11"/>
      <c r="IK308" s="12"/>
    </row>
    <row r="309" spans="1:245" s="2" customFormat="1" ht="18.75" customHeight="1" x14ac:dyDescent="0.25">
      <c r="A309" s="76"/>
      <c r="B309" s="123"/>
      <c r="C309" s="123"/>
      <c r="D309" s="17" t="s">
        <v>4</v>
      </c>
      <c r="E309" s="35"/>
      <c r="F309" s="35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105"/>
      <c r="R309" s="106"/>
      <c r="S309" s="105"/>
      <c r="T309" s="106"/>
      <c r="U309" s="105"/>
      <c r="V309" s="106"/>
      <c r="W309" s="8"/>
      <c r="X309" s="9"/>
      <c r="Y309" s="10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2"/>
      <c r="AL309" s="7"/>
      <c r="AM309" s="8"/>
      <c r="AN309" s="9"/>
      <c r="AO309" s="10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2"/>
      <c r="BB309" s="7"/>
      <c r="BC309" s="8"/>
      <c r="BD309" s="9"/>
      <c r="BE309" s="10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  <c r="BQ309" s="12"/>
      <c r="BR309" s="7"/>
      <c r="BS309" s="8"/>
      <c r="BT309" s="9"/>
      <c r="BU309" s="10"/>
      <c r="BV309" s="11"/>
      <c r="BW309" s="11"/>
      <c r="BX309" s="11"/>
      <c r="BY309" s="11"/>
      <c r="BZ309" s="11"/>
      <c r="CA309" s="11"/>
      <c r="CB309" s="11"/>
      <c r="CC309" s="11"/>
      <c r="CD309" s="11"/>
      <c r="CE309" s="11"/>
      <c r="CF309" s="11"/>
      <c r="CG309" s="12"/>
      <c r="CH309" s="7"/>
      <c r="CI309" s="8"/>
      <c r="CJ309" s="9"/>
      <c r="CK309" s="10"/>
      <c r="CL309" s="11"/>
      <c r="CM309" s="11"/>
      <c r="CN309" s="11"/>
      <c r="CO309" s="11"/>
      <c r="CP309" s="11"/>
      <c r="CQ309" s="11"/>
      <c r="CR309" s="11"/>
      <c r="CS309" s="11"/>
      <c r="CT309" s="11"/>
      <c r="CU309" s="11"/>
      <c r="CV309" s="11"/>
      <c r="CW309" s="12"/>
      <c r="CX309" s="7"/>
      <c r="CY309" s="8"/>
      <c r="CZ309" s="9"/>
      <c r="DA309" s="10"/>
      <c r="DB309" s="11"/>
      <c r="DC309" s="11"/>
      <c r="DD309" s="11"/>
      <c r="DE309" s="11"/>
      <c r="DF309" s="11"/>
      <c r="DG309" s="11"/>
      <c r="DH309" s="11"/>
      <c r="DI309" s="11"/>
      <c r="DJ309" s="11"/>
      <c r="DK309" s="11"/>
      <c r="DL309" s="11"/>
      <c r="DM309" s="12"/>
      <c r="DN309" s="7"/>
      <c r="DO309" s="8"/>
      <c r="DP309" s="9"/>
      <c r="DQ309" s="10"/>
      <c r="DR309" s="11"/>
      <c r="DS309" s="11"/>
      <c r="DT309" s="11"/>
      <c r="DU309" s="11"/>
      <c r="DV309" s="11"/>
      <c r="DW309" s="11"/>
      <c r="DX309" s="11"/>
      <c r="DY309" s="11"/>
      <c r="DZ309" s="11"/>
      <c r="EA309" s="11"/>
      <c r="EB309" s="11"/>
      <c r="EC309" s="12"/>
      <c r="ED309" s="7"/>
      <c r="EE309" s="8"/>
      <c r="EF309" s="9"/>
      <c r="EG309" s="10"/>
      <c r="EH309" s="11"/>
      <c r="EI309" s="11"/>
      <c r="EJ309" s="11"/>
      <c r="EK309" s="11"/>
      <c r="EL309" s="11"/>
      <c r="EM309" s="11"/>
      <c r="EN309" s="11"/>
      <c r="EO309" s="11"/>
      <c r="EP309" s="11"/>
      <c r="EQ309" s="11"/>
      <c r="ER309" s="11"/>
      <c r="ES309" s="12"/>
      <c r="ET309" s="7"/>
      <c r="EU309" s="8"/>
      <c r="EV309" s="9"/>
      <c r="EW309" s="10"/>
      <c r="EX309" s="11"/>
      <c r="EY309" s="11"/>
      <c r="EZ309" s="11"/>
      <c r="FA309" s="11"/>
      <c r="FB309" s="11"/>
      <c r="FC309" s="11"/>
      <c r="FD309" s="11"/>
      <c r="FE309" s="11"/>
      <c r="FF309" s="11"/>
      <c r="FG309" s="11"/>
      <c r="FH309" s="11"/>
      <c r="FI309" s="12"/>
      <c r="FJ309" s="7"/>
      <c r="FK309" s="8"/>
      <c r="FL309" s="9"/>
      <c r="FM309" s="10"/>
      <c r="FN309" s="11"/>
      <c r="FO309" s="11"/>
      <c r="FP309" s="11"/>
      <c r="FQ309" s="11"/>
      <c r="FR309" s="11"/>
      <c r="FS309" s="11"/>
      <c r="FT309" s="11"/>
      <c r="FU309" s="11"/>
      <c r="FV309" s="11"/>
      <c r="FW309" s="11"/>
      <c r="FX309" s="11"/>
      <c r="FY309" s="12"/>
      <c r="FZ309" s="7"/>
      <c r="GA309" s="8"/>
      <c r="GB309" s="9"/>
      <c r="GC309" s="10"/>
      <c r="GD309" s="11"/>
      <c r="GE309" s="11"/>
      <c r="GF309" s="11"/>
      <c r="GG309" s="11"/>
      <c r="GH309" s="11"/>
      <c r="GI309" s="11"/>
      <c r="GJ309" s="11"/>
      <c r="GK309" s="11"/>
      <c r="GL309" s="11"/>
      <c r="GM309" s="11"/>
      <c r="GN309" s="11"/>
      <c r="GO309" s="12"/>
      <c r="GP309" s="7"/>
      <c r="GQ309" s="8"/>
      <c r="GR309" s="9"/>
      <c r="GS309" s="10"/>
      <c r="GT309" s="11"/>
      <c r="GU309" s="11"/>
      <c r="GV309" s="11"/>
      <c r="GW309" s="11"/>
      <c r="GX309" s="11"/>
      <c r="GY309" s="11"/>
      <c r="GZ309" s="11"/>
      <c r="HA309" s="11"/>
      <c r="HB309" s="11"/>
      <c r="HC309" s="11"/>
      <c r="HD309" s="11"/>
      <c r="HE309" s="12"/>
      <c r="HF309" s="7"/>
      <c r="HG309" s="8"/>
      <c r="HH309" s="9"/>
      <c r="HI309" s="10"/>
      <c r="HJ309" s="11"/>
      <c r="HK309" s="11"/>
      <c r="HL309" s="11"/>
      <c r="HM309" s="11"/>
      <c r="HN309" s="11"/>
      <c r="HO309" s="11"/>
      <c r="HP309" s="11"/>
      <c r="HQ309" s="11"/>
      <c r="HR309" s="11"/>
      <c r="HS309" s="11"/>
      <c r="HT309" s="11"/>
      <c r="HU309" s="12"/>
      <c r="HV309" s="7"/>
      <c r="HW309" s="8"/>
      <c r="HX309" s="9"/>
      <c r="HY309" s="10"/>
      <c r="HZ309" s="11"/>
      <c r="IA309" s="11"/>
      <c r="IB309" s="11"/>
      <c r="IC309" s="11"/>
      <c r="ID309" s="11"/>
      <c r="IE309" s="11"/>
      <c r="IF309" s="11"/>
      <c r="IG309" s="11"/>
      <c r="IH309" s="11"/>
      <c r="II309" s="11"/>
      <c r="IJ309" s="11"/>
      <c r="IK309" s="12"/>
    </row>
    <row r="310" spans="1:245" s="2" customFormat="1" ht="27.75" customHeight="1" x14ac:dyDescent="0.25">
      <c r="A310" s="76"/>
      <c r="B310" s="123"/>
      <c r="C310" s="123"/>
      <c r="D310" s="18" t="s">
        <v>17</v>
      </c>
      <c r="E310" s="35">
        <f t="shared" ref="E310:F313" si="160">G310+I310+K310+M310+O310+Q310+S310+U310</f>
        <v>0</v>
      </c>
      <c r="F310" s="35">
        <f t="shared" si="160"/>
        <v>0</v>
      </c>
      <c r="G310" s="39">
        <v>0</v>
      </c>
      <c r="H310" s="39"/>
      <c r="I310" s="39">
        <v>0</v>
      </c>
      <c r="J310" s="39">
        <v>0</v>
      </c>
      <c r="K310" s="39">
        <v>0</v>
      </c>
      <c r="L310" s="39"/>
      <c r="M310" s="39">
        <v>0</v>
      </c>
      <c r="N310" s="39"/>
      <c r="O310" s="39">
        <v>0</v>
      </c>
      <c r="P310" s="39"/>
      <c r="Q310" s="105">
        <v>0</v>
      </c>
      <c r="R310" s="106"/>
      <c r="S310" s="105"/>
      <c r="T310" s="106"/>
      <c r="U310" s="105"/>
      <c r="V310" s="106"/>
      <c r="W310" s="8"/>
      <c r="X310" s="9"/>
      <c r="Y310" s="10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2"/>
      <c r="AL310" s="7"/>
      <c r="AM310" s="8"/>
      <c r="AN310" s="9"/>
      <c r="AO310" s="10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2"/>
      <c r="BB310" s="7"/>
      <c r="BC310" s="8"/>
      <c r="BD310" s="9"/>
      <c r="BE310" s="10"/>
      <c r="BF310" s="11"/>
      <c r="BG310" s="11"/>
      <c r="BH310" s="11"/>
      <c r="BI310" s="11"/>
      <c r="BJ310" s="11"/>
      <c r="BK310" s="11"/>
      <c r="BL310" s="11"/>
      <c r="BM310" s="11"/>
      <c r="BN310" s="11"/>
      <c r="BO310" s="11"/>
      <c r="BP310" s="11"/>
      <c r="BQ310" s="12"/>
      <c r="BR310" s="7"/>
      <c r="BS310" s="8"/>
      <c r="BT310" s="9"/>
      <c r="BU310" s="10"/>
      <c r="BV310" s="11"/>
      <c r="BW310" s="11"/>
      <c r="BX310" s="11"/>
      <c r="BY310" s="11"/>
      <c r="BZ310" s="11"/>
      <c r="CA310" s="11"/>
      <c r="CB310" s="11"/>
      <c r="CC310" s="11"/>
      <c r="CD310" s="11"/>
      <c r="CE310" s="11"/>
      <c r="CF310" s="11"/>
      <c r="CG310" s="12"/>
      <c r="CH310" s="7"/>
      <c r="CI310" s="8"/>
      <c r="CJ310" s="9"/>
      <c r="CK310" s="10"/>
      <c r="CL310" s="11"/>
      <c r="CM310" s="11"/>
      <c r="CN310" s="11"/>
      <c r="CO310" s="11"/>
      <c r="CP310" s="11"/>
      <c r="CQ310" s="11"/>
      <c r="CR310" s="11"/>
      <c r="CS310" s="11"/>
      <c r="CT310" s="11"/>
      <c r="CU310" s="11"/>
      <c r="CV310" s="11"/>
      <c r="CW310" s="12"/>
      <c r="CX310" s="7"/>
      <c r="CY310" s="8"/>
      <c r="CZ310" s="9"/>
      <c r="DA310" s="10"/>
      <c r="DB310" s="11"/>
      <c r="DC310" s="11"/>
      <c r="DD310" s="11"/>
      <c r="DE310" s="11"/>
      <c r="DF310" s="11"/>
      <c r="DG310" s="11"/>
      <c r="DH310" s="11"/>
      <c r="DI310" s="11"/>
      <c r="DJ310" s="11"/>
      <c r="DK310" s="11"/>
      <c r="DL310" s="11"/>
      <c r="DM310" s="12"/>
      <c r="DN310" s="7"/>
      <c r="DO310" s="8"/>
      <c r="DP310" s="9"/>
      <c r="DQ310" s="10"/>
      <c r="DR310" s="11"/>
      <c r="DS310" s="11"/>
      <c r="DT310" s="11"/>
      <c r="DU310" s="11"/>
      <c r="DV310" s="11"/>
      <c r="DW310" s="11"/>
      <c r="DX310" s="11"/>
      <c r="DY310" s="11"/>
      <c r="DZ310" s="11"/>
      <c r="EA310" s="11"/>
      <c r="EB310" s="11"/>
      <c r="EC310" s="12"/>
      <c r="ED310" s="7"/>
      <c r="EE310" s="8"/>
      <c r="EF310" s="9"/>
      <c r="EG310" s="10"/>
      <c r="EH310" s="11"/>
      <c r="EI310" s="11"/>
      <c r="EJ310" s="11"/>
      <c r="EK310" s="11"/>
      <c r="EL310" s="11"/>
      <c r="EM310" s="11"/>
      <c r="EN310" s="11"/>
      <c r="EO310" s="11"/>
      <c r="EP310" s="11"/>
      <c r="EQ310" s="11"/>
      <c r="ER310" s="11"/>
      <c r="ES310" s="12"/>
      <c r="ET310" s="7"/>
      <c r="EU310" s="8"/>
      <c r="EV310" s="9"/>
      <c r="EW310" s="10"/>
      <c r="EX310" s="11"/>
      <c r="EY310" s="11"/>
      <c r="EZ310" s="11"/>
      <c r="FA310" s="11"/>
      <c r="FB310" s="11"/>
      <c r="FC310" s="11"/>
      <c r="FD310" s="11"/>
      <c r="FE310" s="11"/>
      <c r="FF310" s="11"/>
      <c r="FG310" s="11"/>
      <c r="FH310" s="11"/>
      <c r="FI310" s="12"/>
      <c r="FJ310" s="7"/>
      <c r="FK310" s="8"/>
      <c r="FL310" s="9"/>
      <c r="FM310" s="10"/>
      <c r="FN310" s="11"/>
      <c r="FO310" s="11"/>
      <c r="FP310" s="11"/>
      <c r="FQ310" s="11"/>
      <c r="FR310" s="11"/>
      <c r="FS310" s="11"/>
      <c r="FT310" s="11"/>
      <c r="FU310" s="11"/>
      <c r="FV310" s="11"/>
      <c r="FW310" s="11"/>
      <c r="FX310" s="11"/>
      <c r="FY310" s="12"/>
      <c r="FZ310" s="7"/>
      <c r="GA310" s="8"/>
      <c r="GB310" s="9"/>
      <c r="GC310" s="10"/>
      <c r="GD310" s="11"/>
      <c r="GE310" s="11"/>
      <c r="GF310" s="11"/>
      <c r="GG310" s="11"/>
      <c r="GH310" s="11"/>
      <c r="GI310" s="11"/>
      <c r="GJ310" s="11"/>
      <c r="GK310" s="11"/>
      <c r="GL310" s="11"/>
      <c r="GM310" s="11"/>
      <c r="GN310" s="11"/>
      <c r="GO310" s="12"/>
      <c r="GP310" s="7"/>
      <c r="GQ310" s="8"/>
      <c r="GR310" s="9"/>
      <c r="GS310" s="10"/>
      <c r="GT310" s="11"/>
      <c r="GU310" s="11"/>
      <c r="GV310" s="11"/>
      <c r="GW310" s="11"/>
      <c r="GX310" s="11"/>
      <c r="GY310" s="11"/>
      <c r="GZ310" s="11"/>
      <c r="HA310" s="11"/>
      <c r="HB310" s="11"/>
      <c r="HC310" s="11"/>
      <c r="HD310" s="11"/>
      <c r="HE310" s="12"/>
      <c r="HF310" s="7"/>
      <c r="HG310" s="8"/>
      <c r="HH310" s="9"/>
      <c r="HI310" s="10"/>
      <c r="HJ310" s="11"/>
      <c r="HK310" s="11"/>
      <c r="HL310" s="11"/>
      <c r="HM310" s="11"/>
      <c r="HN310" s="11"/>
      <c r="HO310" s="11"/>
      <c r="HP310" s="11"/>
      <c r="HQ310" s="11"/>
      <c r="HR310" s="11"/>
      <c r="HS310" s="11"/>
      <c r="HT310" s="11"/>
      <c r="HU310" s="12"/>
      <c r="HV310" s="7"/>
      <c r="HW310" s="8"/>
      <c r="HX310" s="9"/>
      <c r="HY310" s="10"/>
      <c r="HZ310" s="11"/>
      <c r="IA310" s="11"/>
      <c r="IB310" s="11"/>
      <c r="IC310" s="11"/>
      <c r="ID310" s="11"/>
      <c r="IE310" s="11"/>
      <c r="IF310" s="11"/>
      <c r="IG310" s="11"/>
      <c r="IH310" s="11"/>
      <c r="II310" s="11"/>
      <c r="IJ310" s="11"/>
      <c r="IK310" s="12"/>
    </row>
    <row r="311" spans="1:245" s="2" customFormat="1" ht="30.75" customHeight="1" x14ac:dyDescent="0.25">
      <c r="A311" s="76"/>
      <c r="B311" s="123"/>
      <c r="C311" s="123"/>
      <c r="D311" s="19" t="s">
        <v>10</v>
      </c>
      <c r="E311" s="35">
        <f t="shared" si="160"/>
        <v>0</v>
      </c>
      <c r="F311" s="35">
        <f t="shared" si="160"/>
        <v>0</v>
      </c>
      <c r="G311" s="39">
        <v>0</v>
      </c>
      <c r="H311" s="39"/>
      <c r="I311" s="39">
        <v>0</v>
      </c>
      <c r="J311" s="39">
        <v>0</v>
      </c>
      <c r="K311" s="39">
        <v>0</v>
      </c>
      <c r="L311" s="39"/>
      <c r="M311" s="39">
        <v>0</v>
      </c>
      <c r="N311" s="39"/>
      <c r="O311" s="39">
        <v>0</v>
      </c>
      <c r="P311" s="39"/>
      <c r="Q311" s="105">
        <v>0</v>
      </c>
      <c r="R311" s="106"/>
      <c r="S311" s="105"/>
      <c r="T311" s="106"/>
      <c r="U311" s="105"/>
      <c r="V311" s="106"/>
      <c r="W311" s="8"/>
      <c r="X311" s="9"/>
      <c r="Y311" s="10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2"/>
      <c r="AL311" s="7"/>
      <c r="AM311" s="8"/>
      <c r="AN311" s="9"/>
      <c r="AO311" s="10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2"/>
      <c r="BB311" s="7"/>
      <c r="BC311" s="8"/>
      <c r="BD311" s="9"/>
      <c r="BE311" s="10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2"/>
      <c r="BR311" s="7"/>
      <c r="BS311" s="8"/>
      <c r="BT311" s="9"/>
      <c r="BU311" s="10"/>
      <c r="BV311" s="11"/>
      <c r="BW311" s="11"/>
      <c r="BX311" s="11"/>
      <c r="BY311" s="11"/>
      <c r="BZ311" s="11"/>
      <c r="CA311" s="11"/>
      <c r="CB311" s="11"/>
      <c r="CC311" s="11"/>
      <c r="CD311" s="11"/>
      <c r="CE311" s="11"/>
      <c r="CF311" s="11"/>
      <c r="CG311" s="12"/>
      <c r="CH311" s="7"/>
      <c r="CI311" s="8"/>
      <c r="CJ311" s="9"/>
      <c r="CK311" s="10"/>
      <c r="CL311" s="11"/>
      <c r="CM311" s="11"/>
      <c r="CN311" s="11"/>
      <c r="CO311" s="11"/>
      <c r="CP311" s="11"/>
      <c r="CQ311" s="11"/>
      <c r="CR311" s="11"/>
      <c r="CS311" s="11"/>
      <c r="CT311" s="11"/>
      <c r="CU311" s="11"/>
      <c r="CV311" s="11"/>
      <c r="CW311" s="12"/>
      <c r="CX311" s="7"/>
      <c r="CY311" s="8"/>
      <c r="CZ311" s="9"/>
      <c r="DA311" s="10"/>
      <c r="DB311" s="11"/>
      <c r="DC311" s="11"/>
      <c r="DD311" s="11"/>
      <c r="DE311" s="11"/>
      <c r="DF311" s="11"/>
      <c r="DG311" s="11"/>
      <c r="DH311" s="11"/>
      <c r="DI311" s="11"/>
      <c r="DJ311" s="11"/>
      <c r="DK311" s="11"/>
      <c r="DL311" s="11"/>
      <c r="DM311" s="12"/>
      <c r="DN311" s="7"/>
      <c r="DO311" s="8"/>
      <c r="DP311" s="9"/>
      <c r="DQ311" s="10"/>
      <c r="DR311" s="11"/>
      <c r="DS311" s="11"/>
      <c r="DT311" s="11"/>
      <c r="DU311" s="11"/>
      <c r="DV311" s="11"/>
      <c r="DW311" s="11"/>
      <c r="DX311" s="11"/>
      <c r="DY311" s="11"/>
      <c r="DZ311" s="11"/>
      <c r="EA311" s="11"/>
      <c r="EB311" s="11"/>
      <c r="EC311" s="12"/>
      <c r="ED311" s="7"/>
      <c r="EE311" s="8"/>
      <c r="EF311" s="9"/>
      <c r="EG311" s="10"/>
      <c r="EH311" s="11"/>
      <c r="EI311" s="11"/>
      <c r="EJ311" s="11"/>
      <c r="EK311" s="11"/>
      <c r="EL311" s="11"/>
      <c r="EM311" s="11"/>
      <c r="EN311" s="11"/>
      <c r="EO311" s="11"/>
      <c r="EP311" s="11"/>
      <c r="EQ311" s="11"/>
      <c r="ER311" s="11"/>
      <c r="ES311" s="12"/>
      <c r="ET311" s="7"/>
      <c r="EU311" s="8"/>
      <c r="EV311" s="9"/>
      <c r="EW311" s="10"/>
      <c r="EX311" s="11"/>
      <c r="EY311" s="11"/>
      <c r="EZ311" s="11"/>
      <c r="FA311" s="11"/>
      <c r="FB311" s="11"/>
      <c r="FC311" s="11"/>
      <c r="FD311" s="11"/>
      <c r="FE311" s="11"/>
      <c r="FF311" s="11"/>
      <c r="FG311" s="11"/>
      <c r="FH311" s="11"/>
      <c r="FI311" s="12"/>
      <c r="FJ311" s="7"/>
      <c r="FK311" s="8"/>
      <c r="FL311" s="9"/>
      <c r="FM311" s="10"/>
      <c r="FN311" s="11"/>
      <c r="FO311" s="11"/>
      <c r="FP311" s="11"/>
      <c r="FQ311" s="11"/>
      <c r="FR311" s="11"/>
      <c r="FS311" s="11"/>
      <c r="FT311" s="11"/>
      <c r="FU311" s="11"/>
      <c r="FV311" s="11"/>
      <c r="FW311" s="11"/>
      <c r="FX311" s="11"/>
      <c r="FY311" s="12"/>
      <c r="FZ311" s="7"/>
      <c r="GA311" s="8"/>
      <c r="GB311" s="9"/>
      <c r="GC311" s="10"/>
      <c r="GD311" s="11"/>
      <c r="GE311" s="11"/>
      <c r="GF311" s="11"/>
      <c r="GG311" s="11"/>
      <c r="GH311" s="11"/>
      <c r="GI311" s="11"/>
      <c r="GJ311" s="11"/>
      <c r="GK311" s="11"/>
      <c r="GL311" s="11"/>
      <c r="GM311" s="11"/>
      <c r="GN311" s="11"/>
      <c r="GO311" s="12"/>
      <c r="GP311" s="7"/>
      <c r="GQ311" s="8"/>
      <c r="GR311" s="9"/>
      <c r="GS311" s="10"/>
      <c r="GT311" s="11"/>
      <c r="GU311" s="11"/>
      <c r="GV311" s="11"/>
      <c r="GW311" s="11"/>
      <c r="GX311" s="11"/>
      <c r="GY311" s="11"/>
      <c r="GZ311" s="11"/>
      <c r="HA311" s="11"/>
      <c r="HB311" s="11"/>
      <c r="HC311" s="11"/>
      <c r="HD311" s="11"/>
      <c r="HE311" s="12"/>
      <c r="HF311" s="7"/>
      <c r="HG311" s="8"/>
      <c r="HH311" s="9"/>
      <c r="HI311" s="10"/>
      <c r="HJ311" s="11"/>
      <c r="HK311" s="11"/>
      <c r="HL311" s="11"/>
      <c r="HM311" s="11"/>
      <c r="HN311" s="11"/>
      <c r="HO311" s="11"/>
      <c r="HP311" s="11"/>
      <c r="HQ311" s="11"/>
      <c r="HR311" s="11"/>
      <c r="HS311" s="11"/>
      <c r="HT311" s="11"/>
      <c r="HU311" s="12"/>
      <c r="HV311" s="7"/>
      <c r="HW311" s="8"/>
      <c r="HX311" s="9"/>
      <c r="HY311" s="10"/>
      <c r="HZ311" s="11"/>
      <c r="IA311" s="11"/>
      <c r="IB311" s="11"/>
      <c r="IC311" s="11"/>
      <c r="ID311" s="11"/>
      <c r="IE311" s="11"/>
      <c r="IF311" s="11"/>
      <c r="IG311" s="11"/>
      <c r="IH311" s="11"/>
      <c r="II311" s="11"/>
      <c r="IJ311" s="11"/>
      <c r="IK311" s="12"/>
    </row>
    <row r="312" spans="1:245" s="2" customFormat="1" ht="29.25" customHeight="1" x14ac:dyDescent="0.25">
      <c r="A312" s="76"/>
      <c r="B312" s="123"/>
      <c r="C312" s="123"/>
      <c r="D312" s="20" t="s">
        <v>11</v>
      </c>
      <c r="E312" s="35">
        <f t="shared" si="160"/>
        <v>1684.479</v>
      </c>
      <c r="F312" s="35">
        <f t="shared" si="160"/>
        <v>498.47899999999998</v>
      </c>
      <c r="G312" s="36">
        <v>274.09899999999999</v>
      </c>
      <c r="H312" s="39">
        <v>274.09899999999999</v>
      </c>
      <c r="I312" s="36">
        <v>225.38</v>
      </c>
      <c r="J312" s="39">
        <v>224.38</v>
      </c>
      <c r="K312" s="39">
        <v>228</v>
      </c>
      <c r="L312" s="39"/>
      <c r="M312" s="39">
        <v>319</v>
      </c>
      <c r="N312" s="39"/>
      <c r="O312" s="39">
        <v>319</v>
      </c>
      <c r="P312" s="39"/>
      <c r="Q312" s="39">
        <v>319</v>
      </c>
      <c r="R312" s="106"/>
      <c r="S312" s="105"/>
      <c r="T312" s="106"/>
      <c r="U312" s="105"/>
      <c r="V312" s="106"/>
      <c r="W312" s="8"/>
      <c r="X312" s="9"/>
      <c r="Y312" s="10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2"/>
      <c r="AL312" s="7"/>
      <c r="AM312" s="8"/>
      <c r="AN312" s="9"/>
      <c r="AO312" s="10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2"/>
      <c r="BB312" s="7"/>
      <c r="BC312" s="8"/>
      <c r="BD312" s="9"/>
      <c r="BE312" s="10"/>
      <c r="BF312" s="11"/>
      <c r="BG312" s="11"/>
      <c r="BH312" s="11"/>
      <c r="BI312" s="11"/>
      <c r="BJ312" s="11"/>
      <c r="BK312" s="11"/>
      <c r="BL312" s="11"/>
      <c r="BM312" s="11"/>
      <c r="BN312" s="11"/>
      <c r="BO312" s="11"/>
      <c r="BP312" s="11"/>
      <c r="BQ312" s="12"/>
      <c r="BR312" s="7"/>
      <c r="BS312" s="8"/>
      <c r="BT312" s="9"/>
      <c r="BU312" s="10"/>
      <c r="BV312" s="11"/>
      <c r="BW312" s="11"/>
      <c r="BX312" s="11"/>
      <c r="BY312" s="11"/>
      <c r="BZ312" s="11"/>
      <c r="CA312" s="11"/>
      <c r="CB312" s="11"/>
      <c r="CC312" s="11"/>
      <c r="CD312" s="11"/>
      <c r="CE312" s="11"/>
      <c r="CF312" s="11"/>
      <c r="CG312" s="12"/>
      <c r="CH312" s="7"/>
      <c r="CI312" s="8"/>
      <c r="CJ312" s="9"/>
      <c r="CK312" s="10"/>
      <c r="CL312" s="11"/>
      <c r="CM312" s="11"/>
      <c r="CN312" s="11"/>
      <c r="CO312" s="11"/>
      <c r="CP312" s="11"/>
      <c r="CQ312" s="11"/>
      <c r="CR312" s="11"/>
      <c r="CS312" s="11"/>
      <c r="CT312" s="11"/>
      <c r="CU312" s="11"/>
      <c r="CV312" s="11"/>
      <c r="CW312" s="12"/>
      <c r="CX312" s="7"/>
      <c r="CY312" s="8"/>
      <c r="CZ312" s="9"/>
      <c r="DA312" s="10"/>
      <c r="DB312" s="11"/>
      <c r="DC312" s="11"/>
      <c r="DD312" s="11"/>
      <c r="DE312" s="11"/>
      <c r="DF312" s="11"/>
      <c r="DG312" s="11"/>
      <c r="DH312" s="11"/>
      <c r="DI312" s="11"/>
      <c r="DJ312" s="11"/>
      <c r="DK312" s="11"/>
      <c r="DL312" s="11"/>
      <c r="DM312" s="12"/>
      <c r="DN312" s="7"/>
      <c r="DO312" s="8"/>
      <c r="DP312" s="9"/>
      <c r="DQ312" s="10"/>
      <c r="DR312" s="11"/>
      <c r="DS312" s="11"/>
      <c r="DT312" s="11"/>
      <c r="DU312" s="11"/>
      <c r="DV312" s="11"/>
      <c r="DW312" s="11"/>
      <c r="DX312" s="11"/>
      <c r="DY312" s="11"/>
      <c r="DZ312" s="11"/>
      <c r="EA312" s="11"/>
      <c r="EB312" s="11"/>
      <c r="EC312" s="12"/>
      <c r="ED312" s="7"/>
      <c r="EE312" s="8"/>
      <c r="EF312" s="9"/>
      <c r="EG312" s="10"/>
      <c r="EH312" s="11"/>
      <c r="EI312" s="11"/>
      <c r="EJ312" s="11"/>
      <c r="EK312" s="11"/>
      <c r="EL312" s="11"/>
      <c r="EM312" s="11"/>
      <c r="EN312" s="11"/>
      <c r="EO312" s="11"/>
      <c r="EP312" s="11"/>
      <c r="EQ312" s="11"/>
      <c r="ER312" s="11"/>
      <c r="ES312" s="12"/>
      <c r="ET312" s="7"/>
      <c r="EU312" s="8"/>
      <c r="EV312" s="9"/>
      <c r="EW312" s="10"/>
      <c r="EX312" s="11"/>
      <c r="EY312" s="11"/>
      <c r="EZ312" s="11"/>
      <c r="FA312" s="11"/>
      <c r="FB312" s="11"/>
      <c r="FC312" s="11"/>
      <c r="FD312" s="11"/>
      <c r="FE312" s="11"/>
      <c r="FF312" s="11"/>
      <c r="FG312" s="11"/>
      <c r="FH312" s="11"/>
      <c r="FI312" s="12"/>
      <c r="FJ312" s="7"/>
      <c r="FK312" s="8"/>
      <c r="FL312" s="9"/>
      <c r="FM312" s="10"/>
      <c r="FN312" s="11"/>
      <c r="FO312" s="11"/>
      <c r="FP312" s="11"/>
      <c r="FQ312" s="11"/>
      <c r="FR312" s="11"/>
      <c r="FS312" s="11"/>
      <c r="FT312" s="11"/>
      <c r="FU312" s="11"/>
      <c r="FV312" s="11"/>
      <c r="FW312" s="11"/>
      <c r="FX312" s="11"/>
      <c r="FY312" s="12"/>
      <c r="FZ312" s="7"/>
      <c r="GA312" s="8"/>
      <c r="GB312" s="9"/>
      <c r="GC312" s="10"/>
      <c r="GD312" s="11"/>
      <c r="GE312" s="11"/>
      <c r="GF312" s="11"/>
      <c r="GG312" s="11"/>
      <c r="GH312" s="11"/>
      <c r="GI312" s="11"/>
      <c r="GJ312" s="11"/>
      <c r="GK312" s="11"/>
      <c r="GL312" s="11"/>
      <c r="GM312" s="11"/>
      <c r="GN312" s="11"/>
      <c r="GO312" s="12"/>
      <c r="GP312" s="7"/>
      <c r="GQ312" s="8"/>
      <c r="GR312" s="9"/>
      <c r="GS312" s="10"/>
      <c r="GT312" s="11"/>
      <c r="GU312" s="11"/>
      <c r="GV312" s="11"/>
      <c r="GW312" s="11"/>
      <c r="GX312" s="11"/>
      <c r="GY312" s="11"/>
      <c r="GZ312" s="11"/>
      <c r="HA312" s="11"/>
      <c r="HB312" s="11"/>
      <c r="HC312" s="11"/>
      <c r="HD312" s="11"/>
      <c r="HE312" s="12"/>
      <c r="HF312" s="7"/>
      <c r="HG312" s="8"/>
      <c r="HH312" s="9"/>
      <c r="HI312" s="10"/>
      <c r="HJ312" s="11"/>
      <c r="HK312" s="11"/>
      <c r="HL312" s="11"/>
      <c r="HM312" s="11"/>
      <c r="HN312" s="11"/>
      <c r="HO312" s="11"/>
      <c r="HP312" s="11"/>
      <c r="HQ312" s="11"/>
      <c r="HR312" s="11"/>
      <c r="HS312" s="11"/>
      <c r="HT312" s="11"/>
      <c r="HU312" s="12"/>
      <c r="HV312" s="7"/>
      <c r="HW312" s="8"/>
      <c r="HX312" s="9"/>
      <c r="HY312" s="10"/>
      <c r="HZ312" s="11"/>
      <c r="IA312" s="11"/>
      <c r="IB312" s="11"/>
      <c r="IC312" s="11"/>
      <c r="ID312" s="11"/>
      <c r="IE312" s="11"/>
      <c r="IF312" s="11"/>
      <c r="IG312" s="11"/>
      <c r="IH312" s="11"/>
      <c r="II312" s="11"/>
      <c r="IJ312" s="11"/>
      <c r="IK312" s="12"/>
    </row>
    <row r="313" spans="1:245" s="2" customFormat="1" ht="200.25" customHeight="1" x14ac:dyDescent="0.25">
      <c r="A313" s="77"/>
      <c r="B313" s="124"/>
      <c r="C313" s="124"/>
      <c r="D313" s="21" t="s">
        <v>12</v>
      </c>
      <c r="E313" s="35">
        <f t="shared" si="160"/>
        <v>0</v>
      </c>
      <c r="F313" s="35">
        <f t="shared" si="160"/>
        <v>0</v>
      </c>
      <c r="G313" s="39">
        <v>0</v>
      </c>
      <c r="H313" s="39">
        <v>0</v>
      </c>
      <c r="I313" s="39">
        <v>0</v>
      </c>
      <c r="J313" s="39">
        <v>0</v>
      </c>
      <c r="K313" s="39">
        <v>0</v>
      </c>
      <c r="L313" s="39"/>
      <c r="M313" s="39">
        <v>0</v>
      </c>
      <c r="N313" s="39"/>
      <c r="O313" s="39">
        <v>0</v>
      </c>
      <c r="P313" s="39"/>
      <c r="Q313" s="105"/>
      <c r="R313" s="106"/>
      <c r="S313" s="105"/>
      <c r="T313" s="106"/>
      <c r="U313" s="105"/>
      <c r="V313" s="106"/>
      <c r="W313" s="8"/>
      <c r="X313" s="9"/>
      <c r="Y313" s="10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2"/>
      <c r="AL313" s="7"/>
      <c r="AM313" s="8"/>
      <c r="AN313" s="9"/>
      <c r="AO313" s="10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2"/>
      <c r="BB313" s="7"/>
      <c r="BC313" s="8"/>
      <c r="BD313" s="9"/>
      <c r="BE313" s="10"/>
      <c r="BF313" s="11"/>
      <c r="BG313" s="11"/>
      <c r="BH313" s="11"/>
      <c r="BI313" s="11"/>
      <c r="BJ313" s="11"/>
      <c r="BK313" s="11"/>
      <c r="BL313" s="11"/>
      <c r="BM313" s="11"/>
      <c r="BN313" s="11"/>
      <c r="BO313" s="11"/>
      <c r="BP313" s="11"/>
      <c r="BQ313" s="12"/>
      <c r="BR313" s="7"/>
      <c r="BS313" s="8"/>
      <c r="BT313" s="9"/>
      <c r="BU313" s="10"/>
      <c r="BV313" s="11"/>
      <c r="BW313" s="11"/>
      <c r="BX313" s="11"/>
      <c r="BY313" s="11"/>
      <c r="BZ313" s="11"/>
      <c r="CA313" s="11"/>
      <c r="CB313" s="11"/>
      <c r="CC313" s="11"/>
      <c r="CD313" s="11"/>
      <c r="CE313" s="11"/>
      <c r="CF313" s="11"/>
      <c r="CG313" s="12"/>
      <c r="CH313" s="7"/>
      <c r="CI313" s="8"/>
      <c r="CJ313" s="9"/>
      <c r="CK313" s="10"/>
      <c r="CL313" s="11"/>
      <c r="CM313" s="11"/>
      <c r="CN313" s="11"/>
      <c r="CO313" s="11"/>
      <c r="CP313" s="11"/>
      <c r="CQ313" s="11"/>
      <c r="CR313" s="11"/>
      <c r="CS313" s="11"/>
      <c r="CT313" s="11"/>
      <c r="CU313" s="11"/>
      <c r="CV313" s="11"/>
      <c r="CW313" s="12"/>
      <c r="CX313" s="7"/>
      <c r="CY313" s="8"/>
      <c r="CZ313" s="9"/>
      <c r="DA313" s="10"/>
      <c r="DB313" s="11"/>
      <c r="DC313" s="11"/>
      <c r="DD313" s="11"/>
      <c r="DE313" s="11"/>
      <c r="DF313" s="11"/>
      <c r="DG313" s="11"/>
      <c r="DH313" s="11"/>
      <c r="DI313" s="11"/>
      <c r="DJ313" s="11"/>
      <c r="DK313" s="11"/>
      <c r="DL313" s="11"/>
      <c r="DM313" s="12"/>
      <c r="DN313" s="7"/>
      <c r="DO313" s="8"/>
      <c r="DP313" s="9"/>
      <c r="DQ313" s="10"/>
      <c r="DR313" s="11"/>
      <c r="DS313" s="11"/>
      <c r="DT313" s="11"/>
      <c r="DU313" s="11"/>
      <c r="DV313" s="11"/>
      <c r="DW313" s="11"/>
      <c r="DX313" s="11"/>
      <c r="DY313" s="11"/>
      <c r="DZ313" s="11"/>
      <c r="EA313" s="11"/>
      <c r="EB313" s="11"/>
      <c r="EC313" s="12"/>
      <c r="ED313" s="7"/>
      <c r="EE313" s="8"/>
      <c r="EF313" s="9"/>
      <c r="EG313" s="10"/>
      <c r="EH313" s="11"/>
      <c r="EI313" s="11"/>
      <c r="EJ313" s="11"/>
      <c r="EK313" s="11"/>
      <c r="EL313" s="11"/>
      <c r="EM313" s="11"/>
      <c r="EN313" s="11"/>
      <c r="EO313" s="11"/>
      <c r="EP313" s="11"/>
      <c r="EQ313" s="11"/>
      <c r="ER313" s="11"/>
      <c r="ES313" s="12"/>
      <c r="ET313" s="7"/>
      <c r="EU313" s="8"/>
      <c r="EV313" s="9"/>
      <c r="EW313" s="10"/>
      <c r="EX313" s="11"/>
      <c r="EY313" s="11"/>
      <c r="EZ313" s="11"/>
      <c r="FA313" s="11"/>
      <c r="FB313" s="11"/>
      <c r="FC313" s="11"/>
      <c r="FD313" s="11"/>
      <c r="FE313" s="11"/>
      <c r="FF313" s="11"/>
      <c r="FG313" s="11"/>
      <c r="FH313" s="11"/>
      <c r="FI313" s="12"/>
      <c r="FJ313" s="7"/>
      <c r="FK313" s="8"/>
      <c r="FL313" s="9"/>
      <c r="FM313" s="10"/>
      <c r="FN313" s="11"/>
      <c r="FO313" s="11"/>
      <c r="FP313" s="11"/>
      <c r="FQ313" s="11"/>
      <c r="FR313" s="11"/>
      <c r="FS313" s="11"/>
      <c r="FT313" s="11"/>
      <c r="FU313" s="11"/>
      <c r="FV313" s="11"/>
      <c r="FW313" s="11"/>
      <c r="FX313" s="11"/>
      <c r="FY313" s="12"/>
      <c r="FZ313" s="7"/>
      <c r="GA313" s="8"/>
      <c r="GB313" s="9"/>
      <c r="GC313" s="10"/>
      <c r="GD313" s="11"/>
      <c r="GE313" s="11"/>
      <c r="GF313" s="11"/>
      <c r="GG313" s="11"/>
      <c r="GH313" s="11"/>
      <c r="GI313" s="11"/>
      <c r="GJ313" s="11"/>
      <c r="GK313" s="11"/>
      <c r="GL313" s="11"/>
      <c r="GM313" s="11"/>
      <c r="GN313" s="11"/>
      <c r="GO313" s="12"/>
      <c r="GP313" s="7"/>
      <c r="GQ313" s="8"/>
      <c r="GR313" s="9"/>
      <c r="GS313" s="10"/>
      <c r="GT313" s="11"/>
      <c r="GU313" s="11"/>
      <c r="GV313" s="11"/>
      <c r="GW313" s="11"/>
      <c r="GX313" s="11"/>
      <c r="GY313" s="11"/>
      <c r="GZ313" s="11"/>
      <c r="HA313" s="11"/>
      <c r="HB313" s="11"/>
      <c r="HC313" s="11"/>
      <c r="HD313" s="11"/>
      <c r="HE313" s="12"/>
      <c r="HF313" s="7"/>
      <c r="HG313" s="8"/>
      <c r="HH313" s="9"/>
      <c r="HI313" s="10"/>
      <c r="HJ313" s="11"/>
      <c r="HK313" s="11"/>
      <c r="HL313" s="11"/>
      <c r="HM313" s="11"/>
      <c r="HN313" s="11"/>
      <c r="HO313" s="11"/>
      <c r="HP313" s="11"/>
      <c r="HQ313" s="11"/>
      <c r="HR313" s="11"/>
      <c r="HS313" s="11"/>
      <c r="HT313" s="11"/>
      <c r="HU313" s="12"/>
      <c r="HV313" s="7"/>
      <c r="HW313" s="8"/>
      <c r="HX313" s="9"/>
      <c r="HY313" s="10"/>
      <c r="HZ313" s="11"/>
      <c r="IA313" s="11"/>
      <c r="IB313" s="11"/>
      <c r="IC313" s="11"/>
      <c r="ID313" s="11"/>
      <c r="IE313" s="11"/>
      <c r="IF313" s="11"/>
      <c r="IG313" s="11"/>
      <c r="IH313" s="11"/>
      <c r="II313" s="11"/>
      <c r="IJ313" s="11"/>
      <c r="IK313" s="12"/>
    </row>
    <row r="314" spans="1:245" ht="36.75" customHeight="1" x14ac:dyDescent="0.35">
      <c r="A314" s="84" t="s">
        <v>98</v>
      </c>
      <c r="B314" s="122" t="s">
        <v>80</v>
      </c>
      <c r="C314" s="122" t="s">
        <v>149</v>
      </c>
      <c r="D314" s="96" t="s">
        <v>7</v>
      </c>
      <c r="E314" s="98">
        <f t="shared" ref="E314:F314" si="161">E316+E317+E318+E319</f>
        <v>5479.732</v>
      </c>
      <c r="F314" s="98">
        <f t="shared" si="161"/>
        <v>5405</v>
      </c>
      <c r="G314" s="98">
        <f>G316+G317+G318+G319</f>
        <v>3025</v>
      </c>
      <c r="H314" s="98">
        <f>H316+H317+H318+H319</f>
        <v>3025</v>
      </c>
      <c r="I314" s="98">
        <f>I316+I317+I318+I319</f>
        <v>2379.732</v>
      </c>
      <c r="J314" s="98">
        <f t="shared" ref="J314:V314" si="162">J316+J317+J318+J319</f>
        <v>2380</v>
      </c>
      <c r="K314" s="98">
        <f t="shared" si="162"/>
        <v>25</v>
      </c>
      <c r="L314" s="98">
        <f t="shared" si="162"/>
        <v>0</v>
      </c>
      <c r="M314" s="98">
        <f t="shared" si="162"/>
        <v>25</v>
      </c>
      <c r="N314" s="98">
        <f t="shared" si="162"/>
        <v>0</v>
      </c>
      <c r="O314" s="98">
        <f t="shared" si="162"/>
        <v>25</v>
      </c>
      <c r="P314" s="98">
        <f t="shared" si="162"/>
        <v>0</v>
      </c>
      <c r="Q314" s="98">
        <f t="shared" si="162"/>
        <v>0</v>
      </c>
      <c r="R314" s="98">
        <f t="shared" si="162"/>
        <v>0</v>
      </c>
      <c r="S314" s="98">
        <f t="shared" si="162"/>
        <v>0</v>
      </c>
      <c r="T314" s="98">
        <f t="shared" si="162"/>
        <v>0</v>
      </c>
      <c r="U314" s="98">
        <f t="shared" si="162"/>
        <v>0</v>
      </c>
      <c r="V314" s="98">
        <f t="shared" si="162"/>
        <v>0</v>
      </c>
    </row>
    <row r="315" spans="1:245" ht="27.75" customHeight="1" x14ac:dyDescent="0.4">
      <c r="A315" s="27"/>
      <c r="B315" s="123"/>
      <c r="C315" s="123"/>
      <c r="D315" s="17" t="s">
        <v>4</v>
      </c>
      <c r="E315" s="35"/>
      <c r="F315" s="35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107"/>
      <c r="R315" s="107"/>
      <c r="S315" s="107"/>
      <c r="T315" s="107"/>
      <c r="U315" s="107"/>
      <c r="V315" s="107"/>
    </row>
    <row r="316" spans="1:245" ht="46.5" customHeight="1" x14ac:dyDescent="0.4">
      <c r="A316" s="27"/>
      <c r="B316" s="123"/>
      <c r="C316" s="123"/>
      <c r="D316" s="18" t="s">
        <v>9</v>
      </c>
      <c r="E316" s="35">
        <f t="shared" ref="E316:F319" si="163">G316+I316+K316+M316+O316+Q316+S316+U316</f>
        <v>0</v>
      </c>
      <c r="F316" s="35">
        <f t="shared" si="163"/>
        <v>0</v>
      </c>
      <c r="G316" s="37">
        <v>0</v>
      </c>
      <c r="H316" s="36">
        <v>0</v>
      </c>
      <c r="I316" s="37">
        <v>0</v>
      </c>
      <c r="J316" s="36">
        <v>0</v>
      </c>
      <c r="K316" s="36">
        <v>0</v>
      </c>
      <c r="L316" s="36"/>
      <c r="M316" s="36">
        <v>0</v>
      </c>
      <c r="N316" s="36"/>
      <c r="O316" s="36">
        <v>0</v>
      </c>
      <c r="P316" s="36"/>
      <c r="Q316" s="107"/>
      <c r="R316" s="107"/>
      <c r="S316" s="107"/>
      <c r="T316" s="107"/>
      <c r="U316" s="107"/>
      <c r="V316" s="107"/>
    </row>
    <row r="317" spans="1:245" ht="27.75" customHeight="1" x14ac:dyDescent="0.4">
      <c r="A317" s="27"/>
      <c r="B317" s="123"/>
      <c r="C317" s="123"/>
      <c r="D317" s="19" t="s">
        <v>10</v>
      </c>
      <c r="E317" s="35">
        <f t="shared" si="163"/>
        <v>0</v>
      </c>
      <c r="F317" s="35">
        <f t="shared" si="163"/>
        <v>0</v>
      </c>
      <c r="G317" s="37">
        <v>0</v>
      </c>
      <c r="H317" s="36">
        <v>0</v>
      </c>
      <c r="I317" s="37">
        <v>0</v>
      </c>
      <c r="J317" s="36">
        <v>0</v>
      </c>
      <c r="K317" s="36">
        <v>0</v>
      </c>
      <c r="L317" s="36"/>
      <c r="M317" s="36">
        <v>0</v>
      </c>
      <c r="N317" s="36"/>
      <c r="O317" s="36">
        <v>0</v>
      </c>
      <c r="P317" s="36"/>
      <c r="Q317" s="107"/>
      <c r="R317" s="107"/>
      <c r="S317" s="107"/>
      <c r="T317" s="107"/>
      <c r="U317" s="107"/>
      <c r="V317" s="107"/>
    </row>
    <row r="318" spans="1:245" ht="27.75" customHeight="1" x14ac:dyDescent="0.4">
      <c r="A318" s="27"/>
      <c r="B318" s="123"/>
      <c r="C318" s="123"/>
      <c r="D318" s="20" t="s">
        <v>11</v>
      </c>
      <c r="E318" s="35">
        <f t="shared" si="163"/>
        <v>195</v>
      </c>
      <c r="F318" s="35">
        <f t="shared" si="163"/>
        <v>120</v>
      </c>
      <c r="G318" s="37">
        <v>25</v>
      </c>
      <c r="H318" s="36">
        <v>25</v>
      </c>
      <c r="I318" s="37">
        <v>95</v>
      </c>
      <c r="J318" s="36">
        <v>95</v>
      </c>
      <c r="K318" s="36">
        <v>25</v>
      </c>
      <c r="L318" s="36"/>
      <c r="M318" s="36">
        <v>25</v>
      </c>
      <c r="N318" s="36"/>
      <c r="O318" s="36">
        <v>25</v>
      </c>
      <c r="P318" s="36"/>
      <c r="Q318" s="107"/>
      <c r="R318" s="107"/>
      <c r="S318" s="107"/>
      <c r="T318" s="107"/>
      <c r="U318" s="107"/>
      <c r="V318" s="107"/>
    </row>
    <row r="319" spans="1:245" ht="72.75" customHeight="1" x14ac:dyDescent="0.4">
      <c r="A319" s="28"/>
      <c r="B319" s="123"/>
      <c r="C319" s="124"/>
      <c r="D319" s="21" t="s">
        <v>12</v>
      </c>
      <c r="E319" s="35">
        <f t="shared" si="163"/>
        <v>5284.732</v>
      </c>
      <c r="F319" s="35">
        <f t="shared" si="163"/>
        <v>5285</v>
      </c>
      <c r="G319" s="37">
        <v>3000</v>
      </c>
      <c r="H319" s="36">
        <v>3000</v>
      </c>
      <c r="I319" s="37">
        <v>2284.732</v>
      </c>
      <c r="J319" s="36">
        <v>2285</v>
      </c>
      <c r="K319" s="36">
        <v>0</v>
      </c>
      <c r="L319" s="36"/>
      <c r="M319" s="36">
        <v>0</v>
      </c>
      <c r="N319" s="36"/>
      <c r="O319" s="36">
        <v>0</v>
      </c>
      <c r="P319" s="36"/>
      <c r="Q319" s="107"/>
      <c r="R319" s="107"/>
      <c r="S319" s="107"/>
      <c r="T319" s="107"/>
      <c r="U319" s="107"/>
      <c r="V319" s="107"/>
    </row>
    <row r="320" spans="1:245" ht="36.75" customHeight="1" x14ac:dyDescent="0.2">
      <c r="A320" s="129" t="s">
        <v>99</v>
      </c>
      <c r="B320" s="122" t="s">
        <v>121</v>
      </c>
      <c r="C320" s="122" t="s">
        <v>30</v>
      </c>
      <c r="D320" s="99" t="s">
        <v>7</v>
      </c>
      <c r="E320" s="97">
        <f t="shared" ref="E320:V320" si="164">E322+E323+E324+E325</f>
        <v>2400</v>
      </c>
      <c r="F320" s="97">
        <f t="shared" si="164"/>
        <v>1390.5</v>
      </c>
      <c r="G320" s="97">
        <f t="shared" si="164"/>
        <v>1200</v>
      </c>
      <c r="H320" s="97">
        <f t="shared" si="164"/>
        <v>1200</v>
      </c>
      <c r="I320" s="97">
        <f t="shared" si="164"/>
        <v>1200</v>
      </c>
      <c r="J320" s="97">
        <f t="shared" si="164"/>
        <v>190.5</v>
      </c>
      <c r="K320" s="97">
        <f t="shared" si="164"/>
        <v>0</v>
      </c>
      <c r="L320" s="97">
        <f t="shared" si="164"/>
        <v>0</v>
      </c>
      <c r="M320" s="97">
        <f t="shared" si="164"/>
        <v>0</v>
      </c>
      <c r="N320" s="97">
        <f t="shared" si="164"/>
        <v>0</v>
      </c>
      <c r="O320" s="97">
        <f t="shared" si="164"/>
        <v>0</v>
      </c>
      <c r="P320" s="97">
        <f t="shared" si="164"/>
        <v>0</v>
      </c>
      <c r="Q320" s="97">
        <f t="shared" si="164"/>
        <v>0</v>
      </c>
      <c r="R320" s="97">
        <f t="shared" si="164"/>
        <v>0</v>
      </c>
      <c r="S320" s="97">
        <f t="shared" si="164"/>
        <v>0</v>
      </c>
      <c r="T320" s="97">
        <f t="shared" si="164"/>
        <v>0</v>
      </c>
      <c r="U320" s="97">
        <f t="shared" si="164"/>
        <v>0</v>
      </c>
      <c r="V320" s="97">
        <f t="shared" si="164"/>
        <v>0</v>
      </c>
      <c r="W320" s="100"/>
      <c r="X320" s="100"/>
      <c r="Y320" s="100"/>
      <c r="Z320" s="100"/>
    </row>
    <row r="321" spans="1:26" ht="51" customHeight="1" x14ac:dyDescent="0.2">
      <c r="A321" s="129"/>
      <c r="B321" s="123"/>
      <c r="C321" s="123"/>
      <c r="D321" s="17" t="s">
        <v>4</v>
      </c>
      <c r="E321" s="35"/>
      <c r="F321" s="35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101"/>
      <c r="X321" s="101"/>
      <c r="Y321" s="101"/>
      <c r="Z321" s="101"/>
    </row>
    <row r="322" spans="1:26" ht="51" customHeight="1" x14ac:dyDescent="0.2">
      <c r="A322" s="129"/>
      <c r="B322" s="123"/>
      <c r="C322" s="123"/>
      <c r="D322" s="18" t="s">
        <v>9</v>
      </c>
      <c r="E322" s="35">
        <f t="shared" ref="E322:F325" si="165">G322+I322+K322+M322+O322+Q322+S322+U322</f>
        <v>0</v>
      </c>
      <c r="F322" s="35">
        <f t="shared" si="165"/>
        <v>0</v>
      </c>
      <c r="G322" s="36">
        <v>0</v>
      </c>
      <c r="H322" s="36">
        <v>0</v>
      </c>
      <c r="I322" s="36">
        <v>0</v>
      </c>
      <c r="J322" s="36">
        <v>0</v>
      </c>
      <c r="K322" s="36">
        <v>0</v>
      </c>
      <c r="L322" s="36"/>
      <c r="M322" s="36">
        <v>0</v>
      </c>
      <c r="N322" s="36"/>
      <c r="O322" s="36">
        <v>0</v>
      </c>
      <c r="P322" s="36"/>
      <c r="Q322" s="36"/>
      <c r="R322" s="36"/>
      <c r="S322" s="36"/>
      <c r="T322" s="36"/>
      <c r="U322" s="36"/>
      <c r="V322" s="36"/>
      <c r="W322" s="100"/>
      <c r="X322" s="100"/>
      <c r="Y322" s="100"/>
      <c r="Z322" s="100"/>
    </row>
    <row r="323" spans="1:26" ht="51" customHeight="1" x14ac:dyDescent="0.2">
      <c r="A323" s="129"/>
      <c r="B323" s="123"/>
      <c r="C323" s="123"/>
      <c r="D323" s="19" t="s">
        <v>10</v>
      </c>
      <c r="E323" s="35">
        <f t="shared" si="165"/>
        <v>0</v>
      </c>
      <c r="F323" s="35">
        <f t="shared" si="165"/>
        <v>0</v>
      </c>
      <c r="G323" s="36">
        <v>0</v>
      </c>
      <c r="H323" s="36">
        <v>0</v>
      </c>
      <c r="I323" s="36">
        <v>0</v>
      </c>
      <c r="J323" s="36">
        <v>0</v>
      </c>
      <c r="K323" s="36">
        <v>0</v>
      </c>
      <c r="L323" s="36"/>
      <c r="M323" s="36">
        <v>0</v>
      </c>
      <c r="N323" s="36"/>
      <c r="O323" s="36">
        <v>0</v>
      </c>
      <c r="P323" s="36"/>
      <c r="Q323" s="36"/>
      <c r="R323" s="36"/>
      <c r="S323" s="36"/>
      <c r="T323" s="36"/>
      <c r="U323" s="36"/>
      <c r="V323" s="36"/>
      <c r="W323" s="100"/>
      <c r="X323" s="100"/>
      <c r="Y323" s="100"/>
      <c r="Z323" s="100"/>
    </row>
    <row r="324" spans="1:26" ht="51" customHeight="1" x14ac:dyDescent="0.2">
      <c r="A324" s="129"/>
      <c r="B324" s="123"/>
      <c r="C324" s="123"/>
      <c r="D324" s="20" t="s">
        <v>11</v>
      </c>
      <c r="E324" s="35">
        <f t="shared" si="165"/>
        <v>2400</v>
      </c>
      <c r="F324" s="35">
        <f t="shared" si="165"/>
        <v>1390.5</v>
      </c>
      <c r="G324" s="36">
        <v>1200</v>
      </c>
      <c r="H324" s="36">
        <v>1200</v>
      </c>
      <c r="I324" s="36">
        <v>1200</v>
      </c>
      <c r="J324" s="36">
        <v>190.5</v>
      </c>
      <c r="K324" s="36">
        <v>0</v>
      </c>
      <c r="L324" s="36"/>
      <c r="M324" s="36">
        <v>0</v>
      </c>
      <c r="N324" s="39"/>
      <c r="O324" s="36">
        <v>0</v>
      </c>
      <c r="P324" s="39"/>
      <c r="Q324" s="39"/>
      <c r="R324" s="39"/>
      <c r="S324" s="39"/>
      <c r="T324" s="39"/>
      <c r="U324" s="39"/>
      <c r="V324" s="39"/>
      <c r="W324" s="101"/>
      <c r="X324" s="101"/>
      <c r="Y324" s="101"/>
      <c r="Z324" s="101"/>
    </row>
    <row r="325" spans="1:26" ht="51" customHeight="1" x14ac:dyDescent="0.2">
      <c r="A325" s="129"/>
      <c r="B325" s="124"/>
      <c r="C325" s="124"/>
      <c r="D325" s="21" t="s">
        <v>12</v>
      </c>
      <c r="E325" s="35">
        <f t="shared" si="165"/>
        <v>0</v>
      </c>
      <c r="F325" s="35">
        <f t="shared" si="165"/>
        <v>0</v>
      </c>
      <c r="G325" s="39">
        <v>0</v>
      </c>
      <c r="H325" s="39">
        <v>0</v>
      </c>
      <c r="I325" s="36">
        <v>0</v>
      </c>
      <c r="J325" s="36">
        <v>0</v>
      </c>
      <c r="K325" s="36">
        <v>0</v>
      </c>
      <c r="L325" s="36">
        <v>0</v>
      </c>
      <c r="M325" s="36">
        <v>0</v>
      </c>
      <c r="N325" s="36"/>
      <c r="O325" s="36">
        <v>0</v>
      </c>
      <c r="P325" s="36"/>
      <c r="Q325" s="36"/>
      <c r="R325" s="36"/>
      <c r="S325" s="36"/>
      <c r="T325" s="36"/>
      <c r="U325" s="36"/>
      <c r="V325" s="36"/>
      <c r="W325" s="100"/>
      <c r="X325" s="100"/>
      <c r="Y325" s="100"/>
      <c r="Z325" s="100"/>
    </row>
    <row r="326" spans="1:26" ht="36.75" customHeight="1" x14ac:dyDescent="0.2">
      <c r="A326" s="81" t="s">
        <v>122</v>
      </c>
      <c r="B326" s="125" t="s">
        <v>36</v>
      </c>
      <c r="C326" s="126" t="s">
        <v>133</v>
      </c>
      <c r="D326" s="99" t="s">
        <v>7</v>
      </c>
      <c r="E326" s="97">
        <f>E328+E329+E330+E331</f>
        <v>418214.20777500002</v>
      </c>
      <c r="F326" s="97">
        <f>F328+F329+F330+F331</f>
        <v>199283.39552999998</v>
      </c>
      <c r="G326" s="97">
        <f>G328+G329+G330+G331</f>
        <v>63888.961190000002</v>
      </c>
      <c r="H326" s="97">
        <f t="shared" ref="H326:R326" si="166">H328+H329+H330+H331</f>
        <v>63888.961190000002</v>
      </c>
      <c r="I326" s="97">
        <f t="shared" si="166"/>
        <v>131468.45175000001</v>
      </c>
      <c r="J326" s="97">
        <f t="shared" si="166"/>
        <v>135394.43434000001</v>
      </c>
      <c r="K326" s="97">
        <f t="shared" si="166"/>
        <v>34638.451480000003</v>
      </c>
      <c r="L326" s="97">
        <f t="shared" si="166"/>
        <v>0</v>
      </c>
      <c r="M326" s="97">
        <f t="shared" si="166"/>
        <v>34820.584035</v>
      </c>
      <c r="N326" s="97">
        <f t="shared" si="166"/>
        <v>0</v>
      </c>
      <c r="O326" s="97">
        <f t="shared" si="166"/>
        <v>62453.278440000002</v>
      </c>
      <c r="P326" s="97">
        <f t="shared" si="166"/>
        <v>0</v>
      </c>
      <c r="Q326" s="97">
        <f t="shared" si="166"/>
        <v>30314.826959999999</v>
      </c>
      <c r="R326" s="97">
        <f t="shared" si="166"/>
        <v>0</v>
      </c>
      <c r="S326" s="97">
        <f t="shared" ref="S326:T326" si="167">S328+S329+S330+S331</f>
        <v>30314.826959999999</v>
      </c>
      <c r="T326" s="97">
        <f t="shared" si="167"/>
        <v>0</v>
      </c>
      <c r="U326" s="97">
        <f t="shared" ref="U326:V326" si="168">U328+U329+U330+U331</f>
        <v>30314.826959999999</v>
      </c>
      <c r="V326" s="97">
        <f t="shared" si="168"/>
        <v>0</v>
      </c>
    </row>
    <row r="327" spans="1:26" ht="24" customHeight="1" x14ac:dyDescent="0.2">
      <c r="A327" s="78"/>
      <c r="B327" s="125"/>
      <c r="C327" s="127"/>
      <c r="D327" s="17" t="s">
        <v>4</v>
      </c>
      <c r="E327" s="35"/>
      <c r="F327" s="35"/>
      <c r="G327" s="36"/>
      <c r="H327" s="36"/>
      <c r="I327" s="36"/>
      <c r="J327" s="36"/>
      <c r="K327" s="36"/>
      <c r="L327" s="36"/>
      <c r="M327" s="36"/>
      <c r="N327" s="36"/>
      <c r="O327" s="36"/>
      <c r="P327" s="36"/>
    </row>
    <row r="328" spans="1:26" ht="45.75" customHeight="1" x14ac:dyDescent="0.2">
      <c r="A328" s="78"/>
      <c r="B328" s="125"/>
      <c r="C328" s="127"/>
      <c r="D328" s="18" t="s">
        <v>9</v>
      </c>
      <c r="E328" s="35">
        <f t="shared" ref="E328:F328" si="169">G328+I328+K328+M328+O328+Q328+S328+U328</f>
        <v>217539.70104999997</v>
      </c>
      <c r="F328" s="35">
        <f t="shared" si="169"/>
        <v>109050.73376999999</v>
      </c>
      <c r="G328" s="36">
        <f t="shared" ref="G328:R328" si="170">G334+G340</f>
        <v>31928.49195</v>
      </c>
      <c r="H328" s="36">
        <f t="shared" si="170"/>
        <v>31928.49195</v>
      </c>
      <c r="I328" s="36">
        <f t="shared" ref="G328:R331" si="171">I334+I340</f>
        <v>77122.241819999996</v>
      </c>
      <c r="J328" s="36">
        <f t="shared" si="170"/>
        <v>77122.241819999996</v>
      </c>
      <c r="K328" s="36">
        <f t="shared" si="170"/>
        <v>0</v>
      </c>
      <c r="L328" s="36">
        <f t="shared" si="170"/>
        <v>0</v>
      </c>
      <c r="M328" s="36">
        <f t="shared" si="170"/>
        <v>0</v>
      </c>
      <c r="N328" s="36">
        <f t="shared" si="170"/>
        <v>0</v>
      </c>
      <c r="O328" s="36">
        <f t="shared" si="170"/>
        <v>27122.241819999999</v>
      </c>
      <c r="P328" s="36">
        <f t="shared" si="170"/>
        <v>0</v>
      </c>
      <c r="Q328" s="36">
        <f t="shared" si="170"/>
        <v>27122.241819999999</v>
      </c>
      <c r="R328" s="36">
        <f t="shared" si="170"/>
        <v>0</v>
      </c>
      <c r="S328" s="36">
        <f t="shared" ref="S328:T328" si="172">S334+S340</f>
        <v>27122.241819999999</v>
      </c>
      <c r="T328" s="36">
        <f t="shared" si="172"/>
        <v>0</v>
      </c>
      <c r="U328" s="36">
        <f t="shared" ref="U328:V328" si="173">U334+U340</f>
        <v>27122.241819999999</v>
      </c>
      <c r="V328" s="36">
        <f t="shared" si="173"/>
        <v>0</v>
      </c>
    </row>
    <row r="329" spans="1:26" ht="25.5" customHeight="1" x14ac:dyDescent="0.2">
      <c r="A329" s="78"/>
      <c r="B329" s="125"/>
      <c r="C329" s="127"/>
      <c r="D329" s="19" t="s">
        <v>10</v>
      </c>
      <c r="E329" s="35">
        <f t="shared" ref="E329:E331" si="174">G329+I329+K329+M329+O329+Q329+S329+U329</f>
        <v>152940.71581000002</v>
      </c>
      <c r="F329" s="35">
        <f t="shared" ref="F329:F331" si="175">H329+J329+L329+N329+P329+R329+T329+V329</f>
        <v>69427.471389999992</v>
      </c>
      <c r="G329" s="36">
        <f t="shared" si="171"/>
        <v>22089.40812</v>
      </c>
      <c r="H329" s="36">
        <f t="shared" si="171"/>
        <v>22089.40812</v>
      </c>
      <c r="I329" s="36">
        <f t="shared" si="171"/>
        <v>35203.236019999997</v>
      </c>
      <c r="J329" s="36">
        <f t="shared" si="171"/>
        <v>47338.063269999999</v>
      </c>
      <c r="K329" s="36">
        <f t="shared" si="171"/>
        <v>31144.67037</v>
      </c>
      <c r="L329" s="36">
        <f t="shared" si="171"/>
        <v>0</v>
      </c>
      <c r="M329" s="36">
        <f t="shared" si="171"/>
        <v>31144.67037</v>
      </c>
      <c r="N329" s="36">
        <f t="shared" si="171"/>
        <v>0</v>
      </c>
      <c r="O329" s="36">
        <f t="shared" si="171"/>
        <v>31698.185509999999</v>
      </c>
      <c r="P329" s="36">
        <f t="shared" si="171"/>
        <v>0</v>
      </c>
      <c r="Q329" s="36">
        <f t="shared" si="171"/>
        <v>553.51513999999997</v>
      </c>
      <c r="R329" s="36">
        <f t="shared" si="171"/>
        <v>0</v>
      </c>
      <c r="S329" s="36">
        <f t="shared" ref="S329:T329" si="176">S335+S341</f>
        <v>553.51513999999997</v>
      </c>
      <c r="T329" s="36">
        <f t="shared" si="176"/>
        <v>0</v>
      </c>
      <c r="U329" s="36">
        <f t="shared" ref="U329:V329" si="177">U335+U341</f>
        <v>553.51513999999997</v>
      </c>
      <c r="V329" s="36">
        <f t="shared" si="177"/>
        <v>0</v>
      </c>
    </row>
    <row r="330" spans="1:26" ht="27" customHeight="1" x14ac:dyDescent="0.2">
      <c r="A330" s="78"/>
      <c r="B330" s="125"/>
      <c r="C330" s="127"/>
      <c r="D330" s="20" t="s">
        <v>11</v>
      </c>
      <c r="E330" s="35">
        <f t="shared" si="174"/>
        <v>47733.790914999998</v>
      </c>
      <c r="F330" s="35">
        <f t="shared" si="175"/>
        <v>20805.19037</v>
      </c>
      <c r="G330" s="36">
        <f t="shared" si="171"/>
        <v>9871.0611200000003</v>
      </c>
      <c r="H330" s="36">
        <f t="shared" si="171"/>
        <v>9871.0611200000003</v>
      </c>
      <c r="I330" s="36">
        <f>I336+I342</f>
        <v>19142.973910000001</v>
      </c>
      <c r="J330" s="36">
        <f t="shared" si="171"/>
        <v>10934.12925</v>
      </c>
      <c r="K330" s="36">
        <f t="shared" si="171"/>
        <v>3493.7811099999999</v>
      </c>
      <c r="L330" s="36">
        <f t="shared" si="171"/>
        <v>0</v>
      </c>
      <c r="M330" s="36">
        <f t="shared" si="171"/>
        <v>3675.913665</v>
      </c>
      <c r="N330" s="36">
        <f t="shared" si="171"/>
        <v>0</v>
      </c>
      <c r="O330" s="36">
        <f t="shared" si="171"/>
        <v>3632.8511100000001</v>
      </c>
      <c r="P330" s="36">
        <f t="shared" si="171"/>
        <v>0</v>
      </c>
      <c r="Q330" s="36">
        <f t="shared" si="171"/>
        <v>2639.07</v>
      </c>
      <c r="R330" s="36">
        <f t="shared" si="171"/>
        <v>0</v>
      </c>
      <c r="S330" s="36">
        <f t="shared" ref="S330:T330" si="178">S336+S342</f>
        <v>2639.07</v>
      </c>
      <c r="T330" s="36">
        <f t="shared" si="178"/>
        <v>0</v>
      </c>
      <c r="U330" s="36">
        <f t="shared" ref="U330:V330" si="179">U336+U342</f>
        <v>2639.07</v>
      </c>
      <c r="V330" s="36">
        <f t="shared" si="179"/>
        <v>0</v>
      </c>
    </row>
    <row r="331" spans="1:26" ht="51" customHeight="1" x14ac:dyDescent="0.2">
      <c r="A331" s="78"/>
      <c r="B331" s="125"/>
      <c r="C331" s="127"/>
      <c r="D331" s="21" t="s">
        <v>12</v>
      </c>
      <c r="E331" s="35">
        <f t="shared" si="174"/>
        <v>0</v>
      </c>
      <c r="F331" s="35">
        <f t="shared" si="175"/>
        <v>0</v>
      </c>
      <c r="G331" s="36">
        <f>G337+G343</f>
        <v>0</v>
      </c>
      <c r="H331" s="36">
        <f t="shared" si="171"/>
        <v>0</v>
      </c>
      <c r="I331" s="36">
        <f>I337+I343</f>
        <v>0</v>
      </c>
      <c r="J331" s="36">
        <f t="shared" si="171"/>
        <v>0</v>
      </c>
      <c r="K331" s="36">
        <f t="shared" si="171"/>
        <v>0</v>
      </c>
      <c r="L331" s="36">
        <f t="shared" si="171"/>
        <v>0</v>
      </c>
      <c r="M331" s="36">
        <f t="shared" si="171"/>
        <v>0</v>
      </c>
      <c r="N331" s="36">
        <f t="shared" si="171"/>
        <v>0</v>
      </c>
      <c r="O331" s="36">
        <f t="shared" si="171"/>
        <v>0</v>
      </c>
      <c r="P331" s="36">
        <f t="shared" si="171"/>
        <v>0</v>
      </c>
      <c r="Q331" s="36">
        <f t="shared" si="171"/>
        <v>0</v>
      </c>
      <c r="R331" s="36">
        <f t="shared" si="171"/>
        <v>0</v>
      </c>
      <c r="S331" s="36">
        <f t="shared" ref="S331:T331" si="180">S337+S343</f>
        <v>0</v>
      </c>
      <c r="T331" s="36">
        <f t="shared" si="180"/>
        <v>0</v>
      </c>
      <c r="U331" s="36">
        <f t="shared" ref="U331:V331" si="181">U337+U343</f>
        <v>0</v>
      </c>
      <c r="V331" s="36">
        <f t="shared" si="181"/>
        <v>0</v>
      </c>
    </row>
    <row r="332" spans="1:26" ht="24" customHeight="1" x14ac:dyDescent="0.2">
      <c r="A332" s="88" t="s">
        <v>123</v>
      </c>
      <c r="B332" s="125" t="s">
        <v>32</v>
      </c>
      <c r="C332" s="127"/>
      <c r="D332" s="95" t="str">
        <f t="shared" ref="D332:D337" si="182">D326</f>
        <v xml:space="preserve">Всего </v>
      </c>
      <c r="E332" s="92">
        <f>E334+E335+E336+E337</f>
        <v>271776.30637499999</v>
      </c>
      <c r="F332" s="92">
        <f>F334+F335+F336+F337</f>
        <v>147035.28230999998</v>
      </c>
      <c r="G332" s="92">
        <f>G334+G335+G336+G337</f>
        <v>49004.624859999996</v>
      </c>
      <c r="H332" s="92">
        <f>H334+H335+H336+H337</f>
        <v>49004.624859999996</v>
      </c>
      <c r="I332" s="92">
        <f>I334+I335+I336+I337</f>
        <v>96330.241119999991</v>
      </c>
      <c r="J332" s="92">
        <f t="shared" ref="J332:R332" si="183">J334+J335+J336+J337</f>
        <v>98030.657449999999</v>
      </c>
      <c r="K332" s="92">
        <f t="shared" si="183"/>
        <v>2500</v>
      </c>
      <c r="L332" s="92">
        <f t="shared" si="183"/>
        <v>0</v>
      </c>
      <c r="M332" s="92">
        <f t="shared" si="183"/>
        <v>2682.1325550000001</v>
      </c>
      <c r="N332" s="92">
        <f t="shared" si="183"/>
        <v>0</v>
      </c>
      <c r="O332" s="92">
        <f t="shared" si="183"/>
        <v>30314.826959999999</v>
      </c>
      <c r="P332" s="92">
        <f t="shared" si="183"/>
        <v>0</v>
      </c>
      <c r="Q332" s="92">
        <f t="shared" si="183"/>
        <v>30314.826959999999</v>
      </c>
      <c r="R332" s="92">
        <f t="shared" si="183"/>
        <v>0</v>
      </c>
      <c r="S332" s="92">
        <f t="shared" ref="S332:T332" si="184">S334+S335+S336+S337</f>
        <v>30314.826959999999</v>
      </c>
      <c r="T332" s="92">
        <f t="shared" si="184"/>
        <v>0</v>
      </c>
      <c r="U332" s="92">
        <f t="shared" ref="U332:V332" si="185">U334+U335+U336+U337</f>
        <v>30314.826959999999</v>
      </c>
      <c r="V332" s="92">
        <f t="shared" si="185"/>
        <v>0</v>
      </c>
    </row>
    <row r="333" spans="1:26" ht="24" customHeight="1" x14ac:dyDescent="0.2">
      <c r="A333" s="78"/>
      <c r="B333" s="125"/>
      <c r="C333" s="127"/>
      <c r="D333" s="21" t="str">
        <f t="shared" si="182"/>
        <v>в том числе:</v>
      </c>
      <c r="E333" s="35"/>
      <c r="F333" s="35"/>
      <c r="G333" s="36"/>
      <c r="H333" s="36"/>
      <c r="I333" s="36"/>
      <c r="J333" s="36"/>
      <c r="K333" s="36"/>
      <c r="L333" s="36"/>
      <c r="M333" s="36"/>
      <c r="N333" s="36"/>
      <c r="O333" s="36"/>
      <c r="P333" s="36"/>
    </row>
    <row r="334" spans="1:26" ht="24" customHeight="1" x14ac:dyDescent="0.2">
      <c r="A334" s="78"/>
      <c r="B334" s="125"/>
      <c r="C334" s="127"/>
      <c r="D334" s="21" t="str">
        <f t="shared" si="182"/>
        <v xml:space="preserve">  федеральный бюджет</v>
      </c>
      <c r="E334" s="35">
        <f t="shared" ref="E334:F334" si="186">G334+I334+K334+M334+O334+Q334+S334+U334</f>
        <v>217539.70104999997</v>
      </c>
      <c r="F334" s="35">
        <f t="shared" si="186"/>
        <v>109050.73376999999</v>
      </c>
      <c r="G334" s="36">
        <v>31928.49195</v>
      </c>
      <c r="H334" s="36">
        <v>31928.49195</v>
      </c>
      <c r="I334" s="36">
        <v>77122.241819999996</v>
      </c>
      <c r="J334" s="36">
        <v>77122.241819999996</v>
      </c>
      <c r="K334" s="36">
        <v>0</v>
      </c>
      <c r="L334" s="36"/>
      <c r="M334" s="36">
        <v>0</v>
      </c>
      <c r="N334" s="36">
        <v>0</v>
      </c>
      <c r="O334" s="36">
        <v>27122.241819999999</v>
      </c>
      <c r="P334" s="36">
        <v>0</v>
      </c>
      <c r="Q334" s="36">
        <v>27122.241819999999</v>
      </c>
      <c r="R334" s="36">
        <v>0</v>
      </c>
      <c r="S334" s="36">
        <v>27122.241819999999</v>
      </c>
      <c r="T334" s="36">
        <v>0</v>
      </c>
      <c r="U334" s="36">
        <v>27122.241819999999</v>
      </c>
      <c r="V334" s="36">
        <v>0</v>
      </c>
    </row>
    <row r="335" spans="1:26" ht="24" customHeight="1" x14ac:dyDescent="0.2">
      <c r="A335" s="78"/>
      <c r="B335" s="125"/>
      <c r="C335" s="127"/>
      <c r="D335" s="21" t="str">
        <f t="shared" si="182"/>
        <v xml:space="preserve"> краевой бюджет</v>
      </c>
      <c r="E335" s="35">
        <f t="shared" ref="E335:E337" si="187">G335+I335+K335+M335+O335+Q335+S335+U335</f>
        <v>10924.228089999999</v>
      </c>
      <c r="F335" s="35">
        <f t="shared" ref="F335:F337" si="188">H335+J335+L335+N335+P335+R335+T335+V335</f>
        <v>22708.253230000002</v>
      </c>
      <c r="G335" s="36">
        <v>7651.6018800000002</v>
      </c>
      <c r="H335" s="36">
        <v>7651.6018800000002</v>
      </c>
      <c r="I335" s="36">
        <v>1058.56565</v>
      </c>
      <c r="J335" s="36">
        <v>15056.65135</v>
      </c>
      <c r="K335" s="36">
        <v>0</v>
      </c>
      <c r="L335" s="36"/>
      <c r="M335" s="36">
        <v>0</v>
      </c>
      <c r="N335" s="36"/>
      <c r="O335" s="36">
        <v>553.51513999999997</v>
      </c>
      <c r="P335" s="36"/>
      <c r="Q335" s="36">
        <v>553.51513999999997</v>
      </c>
      <c r="R335" s="36"/>
      <c r="S335" s="36">
        <v>553.51513999999997</v>
      </c>
      <c r="T335" s="36"/>
      <c r="U335" s="36">
        <v>553.51513999999997</v>
      </c>
      <c r="V335" s="36"/>
    </row>
    <row r="336" spans="1:26" ht="24" customHeight="1" x14ac:dyDescent="0.2">
      <c r="A336" s="78"/>
      <c r="B336" s="125"/>
      <c r="C336" s="127"/>
      <c r="D336" s="21" t="str">
        <f t="shared" si="182"/>
        <v xml:space="preserve"> местный бюджет</v>
      </c>
      <c r="E336" s="35">
        <f t="shared" si="187"/>
        <v>43312.377235</v>
      </c>
      <c r="F336" s="35">
        <f t="shared" si="188"/>
        <v>15276.295310000001</v>
      </c>
      <c r="G336" s="36">
        <v>9424.5310300000001</v>
      </c>
      <c r="H336" s="36">
        <v>9424.5310300000001</v>
      </c>
      <c r="I336" s="36">
        <v>18149.433649999999</v>
      </c>
      <c r="J336" s="36">
        <v>5851.7642800000003</v>
      </c>
      <c r="K336" s="36">
        <v>2500</v>
      </c>
      <c r="L336" s="36"/>
      <c r="M336" s="36">
        <v>2682.1325550000001</v>
      </c>
      <c r="N336" s="36"/>
      <c r="O336" s="36">
        <v>2639.07</v>
      </c>
      <c r="P336" s="36">
        <v>0</v>
      </c>
      <c r="Q336" s="36">
        <v>2639.07</v>
      </c>
      <c r="R336" s="36">
        <v>0</v>
      </c>
      <c r="S336" s="36">
        <v>2639.07</v>
      </c>
      <c r="T336" s="36">
        <v>0</v>
      </c>
      <c r="U336" s="36">
        <v>2639.07</v>
      </c>
      <c r="V336" s="36">
        <v>0</v>
      </c>
    </row>
    <row r="337" spans="1:22" ht="51" customHeight="1" x14ac:dyDescent="0.2">
      <c r="A337" s="78"/>
      <c r="B337" s="125"/>
      <c r="C337" s="127"/>
      <c r="D337" s="21" t="str">
        <f t="shared" si="182"/>
        <v xml:space="preserve"> внебюджетные источники</v>
      </c>
      <c r="E337" s="35">
        <f t="shared" si="187"/>
        <v>0</v>
      </c>
      <c r="F337" s="35">
        <f t="shared" si="188"/>
        <v>0</v>
      </c>
      <c r="G337" s="36">
        <v>0</v>
      </c>
      <c r="H337" s="36">
        <v>0</v>
      </c>
      <c r="I337" s="36">
        <v>0</v>
      </c>
      <c r="J337" s="36">
        <v>0</v>
      </c>
      <c r="K337" s="36">
        <v>0</v>
      </c>
      <c r="L337" s="36"/>
      <c r="M337" s="36">
        <v>0</v>
      </c>
      <c r="N337" s="36"/>
      <c r="O337" s="36">
        <v>0</v>
      </c>
      <c r="P337" s="36"/>
      <c r="Q337" s="36"/>
      <c r="R337" s="36"/>
      <c r="S337" s="36"/>
      <c r="T337" s="36"/>
      <c r="U337" s="36"/>
      <c r="V337" s="36"/>
    </row>
    <row r="338" spans="1:22" ht="24" customHeight="1" x14ac:dyDescent="0.2">
      <c r="A338" s="88" t="s">
        <v>124</v>
      </c>
      <c r="B338" s="125" t="s">
        <v>33</v>
      </c>
      <c r="C338" s="127"/>
      <c r="D338" s="95" t="str">
        <f t="shared" ref="D338:D343" si="189">D326</f>
        <v xml:space="preserve">Всего </v>
      </c>
      <c r="E338" s="92">
        <f t="shared" ref="E338:R338" si="190">E340+E341+E342+E343</f>
        <v>146437.9014</v>
      </c>
      <c r="F338" s="92">
        <f t="shared" si="190"/>
        <v>52248.113219999999</v>
      </c>
      <c r="G338" s="92">
        <f>SUM(G340:G343)</f>
        <v>14884.33633</v>
      </c>
      <c r="H338" s="92">
        <f t="shared" si="190"/>
        <v>14884.33633</v>
      </c>
      <c r="I338" s="92">
        <f t="shared" si="190"/>
        <v>35138.210630000001</v>
      </c>
      <c r="J338" s="92">
        <f t="shared" si="190"/>
        <v>37363.776890000001</v>
      </c>
      <c r="K338" s="92">
        <f t="shared" si="190"/>
        <v>32138.45148</v>
      </c>
      <c r="L338" s="92">
        <f t="shared" si="190"/>
        <v>0</v>
      </c>
      <c r="M338" s="92">
        <f t="shared" si="190"/>
        <v>32138.45148</v>
      </c>
      <c r="N338" s="92">
        <f t="shared" si="190"/>
        <v>0</v>
      </c>
      <c r="O338" s="92">
        <f t="shared" si="190"/>
        <v>32138.45148</v>
      </c>
      <c r="P338" s="92">
        <f t="shared" si="190"/>
        <v>0</v>
      </c>
      <c r="Q338" s="92">
        <f t="shared" si="190"/>
        <v>0</v>
      </c>
      <c r="R338" s="92">
        <f t="shared" si="190"/>
        <v>0</v>
      </c>
      <c r="S338" s="92">
        <f t="shared" ref="S338:T338" si="191">S340+S341+S342+S343</f>
        <v>0</v>
      </c>
      <c r="T338" s="92">
        <f t="shared" si="191"/>
        <v>0</v>
      </c>
      <c r="U338" s="92">
        <f t="shared" ref="U338:V338" si="192">U340+U341+U342+U343</f>
        <v>0</v>
      </c>
      <c r="V338" s="92">
        <f t="shared" si="192"/>
        <v>0</v>
      </c>
    </row>
    <row r="339" spans="1:22" ht="24" customHeight="1" x14ac:dyDescent="0.2">
      <c r="A339" s="78"/>
      <c r="B339" s="125"/>
      <c r="C339" s="127"/>
      <c r="D339" s="21" t="str">
        <f t="shared" si="189"/>
        <v>в том числе:</v>
      </c>
      <c r="E339" s="35"/>
      <c r="F339" s="35"/>
      <c r="G339" s="36"/>
      <c r="H339" s="36"/>
      <c r="I339" s="36"/>
      <c r="J339" s="36"/>
      <c r="K339" s="36"/>
      <c r="L339" s="36"/>
      <c r="M339" s="36"/>
      <c r="N339" s="36"/>
      <c r="O339" s="36"/>
      <c r="P339" s="36"/>
    </row>
    <row r="340" spans="1:22" ht="24" customHeight="1" x14ac:dyDescent="0.2">
      <c r="A340" s="78"/>
      <c r="B340" s="125"/>
      <c r="C340" s="127"/>
      <c r="D340" s="21" t="str">
        <f t="shared" si="189"/>
        <v xml:space="preserve">  федеральный бюджет</v>
      </c>
      <c r="E340" s="35">
        <f t="shared" ref="E340:F340" si="193">G340+I340+K340+M340+O340+Q340+S340+U340</f>
        <v>0</v>
      </c>
      <c r="F340" s="35">
        <f t="shared" si="193"/>
        <v>0</v>
      </c>
      <c r="G340" s="36">
        <v>0</v>
      </c>
      <c r="H340" s="36">
        <v>0</v>
      </c>
      <c r="I340" s="36">
        <v>0</v>
      </c>
      <c r="J340" s="36">
        <v>0</v>
      </c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</row>
    <row r="341" spans="1:22" ht="24" customHeight="1" x14ac:dyDescent="0.2">
      <c r="A341" s="78"/>
      <c r="B341" s="125"/>
      <c r="C341" s="127"/>
      <c r="D341" s="21" t="str">
        <f t="shared" si="189"/>
        <v xml:space="preserve"> краевой бюджет</v>
      </c>
      <c r="E341" s="35">
        <f t="shared" ref="E341:E343" si="194">G341+I341+K341+M341+O341+Q341+S341+U341</f>
        <v>142016.48772</v>
      </c>
      <c r="F341" s="35">
        <f t="shared" ref="F341:F343" si="195">H341+J341+L341+N341+P341+R341+T341+V341</f>
        <v>46719.218159999997</v>
      </c>
      <c r="G341" s="36">
        <v>14437.80624</v>
      </c>
      <c r="H341" s="36">
        <v>14437.80624</v>
      </c>
      <c r="I341" s="36">
        <v>34144.67037</v>
      </c>
      <c r="J341" s="36">
        <v>32281.411919999999</v>
      </c>
      <c r="K341" s="36">
        <v>31144.67037</v>
      </c>
      <c r="L341" s="36">
        <v>0</v>
      </c>
      <c r="M341" s="36">
        <v>31144.67037</v>
      </c>
      <c r="N341" s="36">
        <v>0</v>
      </c>
      <c r="O341" s="36">
        <v>31144.67037</v>
      </c>
      <c r="P341" s="36">
        <v>0</v>
      </c>
      <c r="Q341" s="108">
        <v>0</v>
      </c>
      <c r="R341" s="108">
        <v>0</v>
      </c>
      <c r="S341" s="108">
        <v>0</v>
      </c>
      <c r="T341" s="108">
        <v>0</v>
      </c>
      <c r="U341" s="108">
        <v>0</v>
      </c>
      <c r="V341" s="108">
        <v>0</v>
      </c>
    </row>
    <row r="342" spans="1:22" ht="24" customHeight="1" x14ac:dyDescent="0.2">
      <c r="A342" s="78"/>
      <c r="B342" s="125"/>
      <c r="C342" s="127"/>
      <c r="D342" s="21" t="str">
        <f t="shared" si="189"/>
        <v xml:space="preserve"> местный бюджет</v>
      </c>
      <c r="E342" s="35">
        <f t="shared" si="194"/>
        <v>4421.4136799999997</v>
      </c>
      <c r="F342" s="35">
        <f t="shared" si="195"/>
        <v>5528.8950599999998</v>
      </c>
      <c r="G342" s="36">
        <v>446.53008999999997</v>
      </c>
      <c r="H342" s="36">
        <v>446.53008999999997</v>
      </c>
      <c r="I342" s="36">
        <v>993.54025999999999</v>
      </c>
      <c r="J342" s="36">
        <v>5082.3649699999996</v>
      </c>
      <c r="K342" s="36">
        <v>993.78111000000001</v>
      </c>
      <c r="L342" s="36">
        <v>0</v>
      </c>
      <c r="M342" s="36">
        <v>993.78111000000001</v>
      </c>
      <c r="N342" s="36">
        <v>0</v>
      </c>
      <c r="O342" s="36">
        <v>993.78111000000001</v>
      </c>
      <c r="P342" s="36">
        <v>0</v>
      </c>
      <c r="Q342" s="108">
        <v>0</v>
      </c>
      <c r="R342" s="108">
        <v>0</v>
      </c>
      <c r="S342" s="108">
        <v>0</v>
      </c>
      <c r="T342" s="108">
        <v>0</v>
      </c>
      <c r="U342" s="108">
        <v>0</v>
      </c>
      <c r="V342" s="108">
        <v>0</v>
      </c>
    </row>
    <row r="343" spans="1:22" ht="103.5" customHeight="1" x14ac:dyDescent="0.2">
      <c r="A343" s="79"/>
      <c r="B343" s="125"/>
      <c r="C343" s="128"/>
      <c r="D343" s="21" t="str">
        <f t="shared" si="189"/>
        <v xml:space="preserve"> внебюджетные источники</v>
      </c>
      <c r="E343" s="35">
        <f t="shared" si="194"/>
        <v>0</v>
      </c>
      <c r="F343" s="35">
        <f t="shared" si="195"/>
        <v>0</v>
      </c>
      <c r="G343" s="36">
        <v>0</v>
      </c>
      <c r="H343" s="36">
        <v>0</v>
      </c>
      <c r="I343" s="36">
        <v>0</v>
      </c>
      <c r="J343" s="36">
        <v>0</v>
      </c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</row>
    <row r="344" spans="1:22" ht="32.25" customHeight="1" x14ac:dyDescent="0.35">
      <c r="A344" s="90" t="s">
        <v>125</v>
      </c>
      <c r="B344" s="123" t="s">
        <v>100</v>
      </c>
      <c r="C344" s="122" t="s">
        <v>135</v>
      </c>
      <c r="D344" s="23" t="s">
        <v>7</v>
      </c>
      <c r="E344" s="35">
        <f>E346+E347+E348+E349</f>
        <v>210.12200000000001</v>
      </c>
      <c r="F344" s="35">
        <f>F346+F347+F348+F349</f>
        <v>105.122</v>
      </c>
      <c r="G344" s="40">
        <f t="shared" ref="G344:H344" si="196">G346+G347+G348+G349</f>
        <v>25</v>
      </c>
      <c r="H344" s="40">
        <f t="shared" si="196"/>
        <v>25</v>
      </c>
      <c r="I344" s="40">
        <f>I346+I347+I348+I349</f>
        <v>80.122</v>
      </c>
      <c r="J344" s="40">
        <f>J346+J347+J348+J349</f>
        <v>80.122</v>
      </c>
      <c r="K344" s="40">
        <f t="shared" ref="K344:V344" si="197">K346+K347+K348+K349</f>
        <v>35</v>
      </c>
      <c r="L344" s="40">
        <f t="shared" si="197"/>
        <v>0</v>
      </c>
      <c r="M344" s="40">
        <f t="shared" si="197"/>
        <v>35</v>
      </c>
      <c r="N344" s="40">
        <f t="shared" si="197"/>
        <v>0</v>
      </c>
      <c r="O344" s="40">
        <f t="shared" si="197"/>
        <v>35</v>
      </c>
      <c r="P344" s="40">
        <f t="shared" si="197"/>
        <v>0</v>
      </c>
      <c r="Q344" s="40">
        <f t="shared" si="197"/>
        <v>0</v>
      </c>
      <c r="R344" s="40">
        <f t="shared" si="197"/>
        <v>0</v>
      </c>
      <c r="S344" s="40">
        <f t="shared" si="197"/>
        <v>0</v>
      </c>
      <c r="T344" s="40">
        <f t="shared" si="197"/>
        <v>0</v>
      </c>
      <c r="U344" s="40">
        <f t="shared" si="197"/>
        <v>0</v>
      </c>
      <c r="V344" s="40">
        <f t="shared" si="197"/>
        <v>0</v>
      </c>
    </row>
    <row r="345" spans="1:22" ht="31.5" customHeight="1" x14ac:dyDescent="0.25">
      <c r="A345" s="62"/>
      <c r="B345" s="123"/>
      <c r="C345" s="123"/>
      <c r="D345" s="17" t="s">
        <v>4</v>
      </c>
      <c r="E345" s="35"/>
      <c r="F345" s="35"/>
      <c r="G345" s="42"/>
      <c r="H345" s="44"/>
      <c r="I345" s="42"/>
      <c r="J345" s="44"/>
      <c r="K345" s="44"/>
      <c r="L345" s="44"/>
      <c r="M345" s="44"/>
      <c r="N345" s="44"/>
      <c r="O345" s="44"/>
      <c r="P345" s="44"/>
      <c r="Q345" s="104"/>
      <c r="R345" s="104"/>
      <c r="S345" s="104"/>
      <c r="T345" s="104"/>
      <c r="U345" s="104"/>
      <c r="V345" s="104"/>
    </row>
    <row r="346" spans="1:22" ht="42" customHeight="1" x14ac:dyDescent="0.25">
      <c r="A346" s="62"/>
      <c r="B346" s="123"/>
      <c r="C346" s="123"/>
      <c r="D346" s="18" t="s">
        <v>9</v>
      </c>
      <c r="E346" s="35">
        <f t="shared" ref="E346:F349" si="198">G346+I346+K346+M346+O346+Q346+S346+U346</f>
        <v>0</v>
      </c>
      <c r="F346" s="35">
        <f t="shared" si="198"/>
        <v>0</v>
      </c>
      <c r="G346" s="42">
        <v>0</v>
      </c>
      <c r="H346" s="44">
        <v>0</v>
      </c>
      <c r="I346" s="42">
        <v>0</v>
      </c>
      <c r="J346" s="44">
        <v>0</v>
      </c>
      <c r="K346" s="44">
        <v>0</v>
      </c>
      <c r="L346" s="44"/>
      <c r="M346" s="44">
        <v>0</v>
      </c>
      <c r="N346" s="44"/>
      <c r="O346" s="44">
        <v>0</v>
      </c>
      <c r="P346" s="44"/>
      <c r="Q346" s="104"/>
      <c r="R346" s="104"/>
      <c r="S346" s="104"/>
      <c r="T346" s="104"/>
      <c r="U346" s="104"/>
      <c r="V346" s="104"/>
    </row>
    <row r="347" spans="1:22" ht="31.5" customHeight="1" x14ac:dyDescent="0.25">
      <c r="A347" s="62"/>
      <c r="B347" s="123"/>
      <c r="C347" s="123"/>
      <c r="D347" s="19" t="s">
        <v>10</v>
      </c>
      <c r="E347" s="35">
        <f t="shared" si="198"/>
        <v>0</v>
      </c>
      <c r="F347" s="35">
        <f t="shared" si="198"/>
        <v>0</v>
      </c>
      <c r="G347" s="42">
        <v>0</v>
      </c>
      <c r="H347" s="44">
        <v>0</v>
      </c>
      <c r="I347" s="42">
        <v>0</v>
      </c>
      <c r="J347" s="44">
        <v>0</v>
      </c>
      <c r="K347" s="44">
        <v>0</v>
      </c>
      <c r="L347" s="44"/>
      <c r="M347" s="44">
        <v>0</v>
      </c>
      <c r="N347" s="44"/>
      <c r="O347" s="44">
        <v>0</v>
      </c>
      <c r="P347" s="44"/>
      <c r="Q347" s="104"/>
      <c r="R347" s="104"/>
      <c r="S347" s="104"/>
      <c r="T347" s="104"/>
      <c r="U347" s="104"/>
      <c r="V347" s="104"/>
    </row>
    <row r="348" spans="1:22" ht="31.5" customHeight="1" x14ac:dyDescent="0.25">
      <c r="A348" s="62"/>
      <c r="B348" s="123"/>
      <c r="C348" s="123"/>
      <c r="D348" s="20" t="s">
        <v>11</v>
      </c>
      <c r="E348" s="35">
        <f t="shared" si="198"/>
        <v>210.12200000000001</v>
      </c>
      <c r="F348" s="35">
        <f t="shared" si="198"/>
        <v>105.122</v>
      </c>
      <c r="G348" s="42">
        <v>25</v>
      </c>
      <c r="H348" s="44">
        <v>25</v>
      </c>
      <c r="I348" s="42">
        <v>80.122</v>
      </c>
      <c r="J348" s="44">
        <v>80.122</v>
      </c>
      <c r="K348" s="44">
        <v>35</v>
      </c>
      <c r="L348" s="44"/>
      <c r="M348" s="44">
        <v>35</v>
      </c>
      <c r="N348" s="44"/>
      <c r="O348" s="44">
        <v>35</v>
      </c>
      <c r="P348" s="44"/>
      <c r="Q348" s="104"/>
      <c r="R348" s="104"/>
      <c r="S348" s="104"/>
      <c r="T348" s="104"/>
      <c r="U348" s="104"/>
      <c r="V348" s="104"/>
    </row>
    <row r="349" spans="1:22" ht="48" customHeight="1" x14ac:dyDescent="0.25">
      <c r="A349" s="62"/>
      <c r="B349" s="124"/>
      <c r="C349" s="124"/>
      <c r="D349" s="21" t="s">
        <v>12</v>
      </c>
      <c r="E349" s="35">
        <f t="shared" si="198"/>
        <v>0</v>
      </c>
      <c r="F349" s="35">
        <f t="shared" si="198"/>
        <v>0</v>
      </c>
      <c r="G349" s="42">
        <v>0</v>
      </c>
      <c r="H349" s="44">
        <v>0</v>
      </c>
      <c r="I349" s="42">
        <v>0</v>
      </c>
      <c r="J349" s="44">
        <v>0</v>
      </c>
      <c r="K349" s="44">
        <v>0</v>
      </c>
      <c r="L349" s="44"/>
      <c r="M349" s="44">
        <v>0</v>
      </c>
      <c r="N349" s="44"/>
      <c r="O349" s="44">
        <v>0</v>
      </c>
      <c r="P349" s="44"/>
      <c r="Q349" s="104"/>
      <c r="R349" s="104"/>
      <c r="S349" s="104"/>
      <c r="T349" s="104"/>
      <c r="U349" s="104"/>
      <c r="V349" s="104"/>
    </row>
    <row r="350" spans="1:22" ht="32.25" customHeight="1" x14ac:dyDescent="0.35">
      <c r="A350" s="90" t="s">
        <v>126</v>
      </c>
      <c r="B350" s="123" t="s">
        <v>101</v>
      </c>
      <c r="C350" s="122" t="s">
        <v>29</v>
      </c>
      <c r="D350" s="96" t="s">
        <v>7</v>
      </c>
      <c r="E350" s="97">
        <f>E352+E353+E354+E355</f>
        <v>0</v>
      </c>
      <c r="F350" s="97">
        <f>F352+F353+F354+F355</f>
        <v>0</v>
      </c>
      <c r="G350" s="98">
        <f t="shared" ref="G350:H350" si="199">G352+G353+G354+G355</f>
        <v>0</v>
      </c>
      <c r="H350" s="98">
        <f t="shared" si="199"/>
        <v>0</v>
      </c>
      <c r="I350" s="98">
        <f>I352+I353+I354+I355</f>
        <v>0</v>
      </c>
      <c r="J350" s="98">
        <f>J352+J353+J354+J355</f>
        <v>0</v>
      </c>
      <c r="K350" s="98">
        <f t="shared" ref="K350:V350" si="200">K352+K353+K354+K355</f>
        <v>0</v>
      </c>
      <c r="L350" s="98">
        <f t="shared" si="200"/>
        <v>0</v>
      </c>
      <c r="M350" s="98">
        <f t="shared" si="200"/>
        <v>0</v>
      </c>
      <c r="N350" s="98">
        <f t="shared" si="200"/>
        <v>0</v>
      </c>
      <c r="O350" s="98">
        <f t="shared" si="200"/>
        <v>0</v>
      </c>
      <c r="P350" s="98">
        <f t="shared" si="200"/>
        <v>0</v>
      </c>
      <c r="Q350" s="98">
        <f t="shared" si="200"/>
        <v>0</v>
      </c>
      <c r="R350" s="98">
        <f t="shared" si="200"/>
        <v>0</v>
      </c>
      <c r="S350" s="98">
        <f t="shared" si="200"/>
        <v>0</v>
      </c>
      <c r="T350" s="98">
        <f t="shared" si="200"/>
        <v>0</v>
      </c>
      <c r="U350" s="98">
        <f t="shared" si="200"/>
        <v>0</v>
      </c>
      <c r="V350" s="98">
        <f t="shared" si="200"/>
        <v>0</v>
      </c>
    </row>
    <row r="351" spans="1:22" ht="31.5" customHeight="1" x14ac:dyDescent="0.25">
      <c r="A351" s="62"/>
      <c r="B351" s="123"/>
      <c r="C351" s="123"/>
      <c r="D351" s="17" t="s">
        <v>4</v>
      </c>
      <c r="E351" s="35"/>
      <c r="F351" s="35"/>
      <c r="G351" s="42"/>
      <c r="H351" s="44"/>
      <c r="I351" s="42"/>
      <c r="J351" s="44"/>
      <c r="K351" s="44"/>
      <c r="L351" s="44"/>
      <c r="M351" s="44"/>
      <c r="N351" s="44"/>
      <c r="O351" s="44"/>
      <c r="P351" s="44"/>
      <c r="Q351" s="104"/>
      <c r="R351" s="104"/>
      <c r="S351" s="104"/>
      <c r="T351" s="104"/>
      <c r="U351" s="104"/>
      <c r="V351" s="104"/>
    </row>
    <row r="352" spans="1:22" ht="45" customHeight="1" x14ac:dyDescent="0.25">
      <c r="A352" s="62"/>
      <c r="B352" s="123"/>
      <c r="C352" s="123"/>
      <c r="D352" s="18" t="s">
        <v>9</v>
      </c>
      <c r="E352" s="35">
        <f t="shared" ref="E352:F355" si="201">G352+I352+K352+M352+O352+Q352+S352+U352</f>
        <v>0</v>
      </c>
      <c r="F352" s="35">
        <f t="shared" si="201"/>
        <v>0</v>
      </c>
      <c r="G352" s="42">
        <v>0</v>
      </c>
      <c r="H352" s="44">
        <v>0</v>
      </c>
      <c r="I352" s="42">
        <v>0</v>
      </c>
      <c r="J352" s="44">
        <v>0</v>
      </c>
      <c r="K352" s="44">
        <v>0</v>
      </c>
      <c r="L352" s="44"/>
      <c r="M352" s="44">
        <v>0</v>
      </c>
      <c r="N352" s="44"/>
      <c r="O352" s="44">
        <v>0</v>
      </c>
      <c r="P352" s="44"/>
      <c r="Q352" s="104"/>
      <c r="R352" s="104"/>
      <c r="S352" s="104"/>
      <c r="T352" s="104"/>
      <c r="U352" s="104"/>
      <c r="V352" s="104"/>
    </row>
    <row r="353" spans="1:22" ht="31.5" customHeight="1" x14ac:dyDescent="0.25">
      <c r="A353" s="62"/>
      <c r="B353" s="123"/>
      <c r="C353" s="123"/>
      <c r="D353" s="19" t="s">
        <v>10</v>
      </c>
      <c r="E353" s="35">
        <f t="shared" si="201"/>
        <v>0</v>
      </c>
      <c r="F353" s="35">
        <f t="shared" si="201"/>
        <v>0</v>
      </c>
      <c r="G353" s="42">
        <v>0</v>
      </c>
      <c r="H353" s="44">
        <v>0</v>
      </c>
      <c r="I353" s="42">
        <v>0</v>
      </c>
      <c r="J353" s="44">
        <v>0</v>
      </c>
      <c r="K353" s="44">
        <v>0</v>
      </c>
      <c r="L353" s="44"/>
      <c r="M353" s="44">
        <v>0</v>
      </c>
      <c r="N353" s="44"/>
      <c r="O353" s="44">
        <v>0</v>
      </c>
      <c r="P353" s="44"/>
      <c r="Q353" s="104"/>
      <c r="R353" s="104"/>
      <c r="S353" s="104"/>
      <c r="T353" s="104"/>
      <c r="U353" s="104"/>
      <c r="V353" s="104"/>
    </row>
    <row r="354" spans="1:22" ht="31.5" customHeight="1" x14ac:dyDescent="0.25">
      <c r="A354" s="62"/>
      <c r="B354" s="123"/>
      <c r="C354" s="123"/>
      <c r="D354" s="20" t="s">
        <v>11</v>
      </c>
      <c r="E354" s="35">
        <f t="shared" si="201"/>
        <v>0</v>
      </c>
      <c r="F354" s="35">
        <f t="shared" si="201"/>
        <v>0</v>
      </c>
      <c r="G354" s="42">
        <v>0</v>
      </c>
      <c r="H354" s="44">
        <v>0</v>
      </c>
      <c r="I354" s="42">
        <v>0</v>
      </c>
      <c r="J354" s="44">
        <v>0</v>
      </c>
      <c r="K354" s="44">
        <v>0</v>
      </c>
      <c r="L354" s="44"/>
      <c r="M354" s="44">
        <v>0</v>
      </c>
      <c r="N354" s="44"/>
      <c r="O354" s="44">
        <v>0</v>
      </c>
      <c r="P354" s="44"/>
      <c r="Q354" s="104"/>
      <c r="R354" s="104"/>
      <c r="S354" s="104"/>
      <c r="T354" s="104"/>
      <c r="U354" s="104"/>
      <c r="V354" s="104"/>
    </row>
    <row r="355" spans="1:22" ht="72.75" customHeight="1" x14ac:dyDescent="0.25">
      <c r="A355" s="62"/>
      <c r="B355" s="124"/>
      <c r="C355" s="124"/>
      <c r="D355" s="21" t="s">
        <v>12</v>
      </c>
      <c r="E355" s="35">
        <f t="shared" si="201"/>
        <v>0</v>
      </c>
      <c r="F355" s="35">
        <f t="shared" si="201"/>
        <v>0</v>
      </c>
      <c r="G355" s="42">
        <v>0</v>
      </c>
      <c r="H355" s="44">
        <v>0</v>
      </c>
      <c r="I355" s="42">
        <v>0</v>
      </c>
      <c r="J355" s="44">
        <v>0</v>
      </c>
      <c r="K355" s="44">
        <v>0</v>
      </c>
      <c r="L355" s="44"/>
      <c r="M355" s="44">
        <v>0</v>
      </c>
      <c r="N355" s="44"/>
      <c r="O355" s="44">
        <v>0</v>
      </c>
      <c r="P355" s="44"/>
      <c r="Q355" s="104"/>
      <c r="R355" s="104"/>
      <c r="S355" s="104"/>
      <c r="T355" s="104"/>
      <c r="U355" s="104"/>
      <c r="V355" s="104"/>
    </row>
    <row r="356" spans="1:22" ht="22.5" x14ac:dyDescent="0.3">
      <c r="B356" s="63" t="s">
        <v>13</v>
      </c>
      <c r="C356" s="64"/>
      <c r="D356" s="53" t="s">
        <v>7</v>
      </c>
      <c r="E356" s="54">
        <f>G356+I356+K356+M356+O356</f>
        <v>10203589.154465001</v>
      </c>
      <c r="F356" s="54">
        <f>F358+G359+F360+F361</f>
        <v>3419800.3422599998</v>
      </c>
      <c r="G356" s="54">
        <f t="shared" ref="G356:V356" si="202">G358+G359+G360+G361</f>
        <v>2107738.0997700002</v>
      </c>
      <c r="H356" s="54">
        <f t="shared" si="202"/>
        <v>2161227.0537700001</v>
      </c>
      <c r="I356" s="54">
        <f t="shared" si="202"/>
        <v>2227563.23716</v>
      </c>
      <c r="J356" s="54">
        <f t="shared" si="202"/>
        <v>2505640.5260000001</v>
      </c>
      <c r="K356" s="54">
        <f t="shared" si="202"/>
        <v>1969072.7272400002</v>
      </c>
      <c r="L356" s="54">
        <f t="shared" si="202"/>
        <v>0</v>
      </c>
      <c r="M356" s="54">
        <f t="shared" si="202"/>
        <v>1944839.7184450002</v>
      </c>
      <c r="N356" s="54">
        <f t="shared" si="202"/>
        <v>0</v>
      </c>
      <c r="O356" s="54">
        <f t="shared" si="202"/>
        <v>1954375.3718500002</v>
      </c>
      <c r="P356" s="54">
        <f t="shared" si="202"/>
        <v>0</v>
      </c>
      <c r="Q356" s="54">
        <f t="shared" si="202"/>
        <v>30749.22696</v>
      </c>
      <c r="R356" s="54">
        <f t="shared" si="202"/>
        <v>0</v>
      </c>
      <c r="S356" s="54">
        <f t="shared" si="202"/>
        <v>30314.826959999999</v>
      </c>
      <c r="T356" s="54">
        <f t="shared" si="202"/>
        <v>0</v>
      </c>
      <c r="U356" s="54">
        <f t="shared" si="202"/>
        <v>30314.826959999999</v>
      </c>
      <c r="V356" s="54">
        <f t="shared" si="202"/>
        <v>0</v>
      </c>
    </row>
    <row r="357" spans="1:22" ht="23.25" x14ac:dyDescent="0.35">
      <c r="B357" s="65"/>
      <c r="C357" s="66"/>
      <c r="D357" s="55" t="s">
        <v>4</v>
      </c>
      <c r="E357" s="56"/>
      <c r="F357" s="56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</row>
    <row r="358" spans="1:22" ht="46.5" x14ac:dyDescent="0.35">
      <c r="B358" s="65"/>
      <c r="C358" s="66"/>
      <c r="D358" s="58" t="s">
        <v>18</v>
      </c>
      <c r="E358" s="54">
        <f>G358+I358+K358+M358+O358</f>
        <v>602466.67796</v>
      </c>
      <c r="F358" s="54">
        <f>H358+J358+L358+N358+P358</f>
        <v>330294.78761</v>
      </c>
      <c r="G358" s="54">
        <f>G352+G328+G346+G322+G316+G310+G304+G280+G250+G226+G220+G190+G184+G154+G112+G106+G70+G64+G34+G9</f>
        <v>129401.59409</v>
      </c>
      <c r="H358" s="54">
        <f t="shared" ref="H358:V358" si="203">H352+H328+H346+H322+H316+H310+H304+H280+H250+H226+H220+H190+H184+H154+H112+H106+H70+H64+H34+H9</f>
        <v>120810.65072000001</v>
      </c>
      <c r="I358" s="54">
        <f t="shared" si="203"/>
        <v>173840.23804999999</v>
      </c>
      <c r="J358" s="54">
        <f t="shared" si="203"/>
        <v>209484.13689000002</v>
      </c>
      <c r="K358" s="54">
        <f t="shared" si="203"/>
        <v>90368.191999999995</v>
      </c>
      <c r="L358" s="54">
        <f t="shared" si="203"/>
        <v>0</v>
      </c>
      <c r="M358" s="54">
        <f t="shared" si="203"/>
        <v>90867.206000000006</v>
      </c>
      <c r="N358" s="54">
        <f t="shared" si="203"/>
        <v>0</v>
      </c>
      <c r="O358" s="54">
        <f t="shared" si="203"/>
        <v>117989.44782</v>
      </c>
      <c r="P358" s="54">
        <f t="shared" si="203"/>
        <v>0</v>
      </c>
      <c r="Q358" s="54">
        <f t="shared" si="203"/>
        <v>27122.241819999999</v>
      </c>
      <c r="R358" s="54">
        <f t="shared" si="203"/>
        <v>0</v>
      </c>
      <c r="S358" s="54">
        <f t="shared" si="203"/>
        <v>27122.241819999999</v>
      </c>
      <c r="T358" s="54">
        <f t="shared" si="203"/>
        <v>0</v>
      </c>
      <c r="U358" s="54">
        <f t="shared" si="203"/>
        <v>27122.241819999999</v>
      </c>
      <c r="V358" s="54">
        <f t="shared" si="203"/>
        <v>0</v>
      </c>
    </row>
    <row r="359" spans="1:22" ht="23.25" x14ac:dyDescent="0.35">
      <c r="B359" s="65"/>
      <c r="C359" s="66"/>
      <c r="D359" s="59" t="s">
        <v>10</v>
      </c>
      <c r="E359" s="54">
        <f>G359+I359+K359+M359+O359</f>
        <v>4226869.4161499999</v>
      </c>
      <c r="F359" s="54">
        <f>H359+J359+L359+N359+P359</f>
        <v>2243715.0328700002</v>
      </c>
      <c r="G359" s="54">
        <f>F353+G347+G329+G323+G317+G311+G305+G281+G251+G227+G221+G191+G185+G155+G113+G107+G71+G65+G35+G10</f>
        <v>996647.79535999999</v>
      </c>
      <c r="H359" s="54">
        <f t="shared" ref="H359:P359" si="204">G353+H347+H329+H323+H317+H311+H305+H281+H251+H227+H221+H191+H185+H155+H113+H107+H71+H65+H35+H10</f>
        <v>1120135.76535</v>
      </c>
      <c r="I359" s="54">
        <f t="shared" si="204"/>
        <v>947054.54375999991</v>
      </c>
      <c r="J359" s="54">
        <f t="shared" si="204"/>
        <v>1123579.2675200002</v>
      </c>
      <c r="K359" s="54">
        <f t="shared" si="204"/>
        <v>798821.28115000005</v>
      </c>
      <c r="L359" s="54">
        <f t="shared" si="204"/>
        <v>0</v>
      </c>
      <c r="M359" s="54">
        <f t="shared" si="204"/>
        <v>741896.14037000004</v>
      </c>
      <c r="N359" s="54">
        <f t="shared" si="204"/>
        <v>0</v>
      </c>
      <c r="O359" s="54">
        <f t="shared" si="204"/>
        <v>742449.65551000007</v>
      </c>
      <c r="P359" s="54">
        <f t="shared" si="204"/>
        <v>0</v>
      </c>
      <c r="Q359" s="54">
        <f t="shared" ref="Q359:V361" si="205">P353+Q347+Q329+Q323+Q317+Q311+Q305+Q281+Q251+Q227+Q221+Q191+Q185+Q155+Q113+Q107+Q71+Q65+Q35+Q10</f>
        <v>553.51513999999997</v>
      </c>
      <c r="R359" s="54">
        <f t="shared" si="205"/>
        <v>0</v>
      </c>
      <c r="S359" s="54">
        <f t="shared" si="205"/>
        <v>553.51513999999997</v>
      </c>
      <c r="T359" s="54">
        <f t="shared" si="205"/>
        <v>0</v>
      </c>
      <c r="U359" s="54">
        <f t="shared" si="205"/>
        <v>553.51513999999997</v>
      </c>
      <c r="V359" s="54">
        <f t="shared" si="205"/>
        <v>0</v>
      </c>
    </row>
    <row r="360" spans="1:22" ht="23.25" x14ac:dyDescent="0.35">
      <c r="B360" s="65"/>
      <c r="C360" s="66"/>
      <c r="D360" s="60" t="s">
        <v>11</v>
      </c>
      <c r="E360" s="54">
        <f t="shared" ref="E360:F361" si="206">G360+I360+K360+M360+O360</f>
        <v>4999767.5025249999</v>
      </c>
      <c r="F360" s="54">
        <f t="shared" si="206"/>
        <v>2020750.52929</v>
      </c>
      <c r="G360" s="54">
        <f>F354+G348+G330+G324+G318+G312+G306+G282+G252+G228+G222+G192+G186+G156+G114+G108+G72+G66+G36+G11</f>
        <v>905871.77017000015</v>
      </c>
      <c r="H360" s="54">
        <f t="shared" ref="H360:P360" si="207">G354+H348+H330+H324+H318+H312+H306+H282+H252+H228+H222+H192+H186+H156+H114+H108+H72+H66+H36+H11</f>
        <v>917280.63770000008</v>
      </c>
      <c r="I360" s="54">
        <f t="shared" si="207"/>
        <v>1030993.71052</v>
      </c>
      <c r="J360" s="54">
        <f t="shared" si="207"/>
        <v>1103469.8915899999</v>
      </c>
      <c r="K360" s="54">
        <f t="shared" si="207"/>
        <v>1006041.26506</v>
      </c>
      <c r="L360" s="54">
        <f t="shared" si="207"/>
        <v>0</v>
      </c>
      <c r="M360" s="54">
        <f t="shared" si="207"/>
        <v>1037500.430165</v>
      </c>
      <c r="N360" s="54">
        <f t="shared" si="207"/>
        <v>0</v>
      </c>
      <c r="O360" s="54">
        <f t="shared" si="207"/>
        <v>1019360.32661</v>
      </c>
      <c r="P360" s="54">
        <f t="shared" si="207"/>
        <v>0</v>
      </c>
      <c r="Q360" s="54">
        <f t="shared" si="205"/>
        <v>3073.4700000000003</v>
      </c>
      <c r="R360" s="54">
        <f t="shared" si="205"/>
        <v>0</v>
      </c>
      <c r="S360" s="54">
        <f t="shared" si="205"/>
        <v>2639.07</v>
      </c>
      <c r="T360" s="54">
        <f t="shared" si="205"/>
        <v>0</v>
      </c>
      <c r="U360" s="54">
        <f t="shared" si="205"/>
        <v>2639.07</v>
      </c>
      <c r="V360" s="54">
        <f t="shared" si="205"/>
        <v>0</v>
      </c>
    </row>
    <row r="361" spans="1:22" ht="46.5" x14ac:dyDescent="0.35">
      <c r="B361" s="67"/>
      <c r="C361" s="68"/>
      <c r="D361" s="61" t="s">
        <v>12</v>
      </c>
      <c r="E361" s="54">
        <f t="shared" si="206"/>
        <v>374485.55783000001</v>
      </c>
      <c r="F361" s="54">
        <f t="shared" si="206"/>
        <v>72107.23</v>
      </c>
      <c r="G361" s="54">
        <f>F355+G349+G331+G325+G319+G313+G307+G283+G253+G229+G223+G193+G187+G157+G115+G109+G73+G67+G37+G12</f>
        <v>75816.940149999995</v>
      </c>
      <c r="H361" s="54">
        <f t="shared" ref="H361:P361" si="208">G355+H349+H331+H325+H319+H313+H307+H283+H253+H229+H223+H193+H187+H157+H115+H109+H73+H67+H37+H12</f>
        <v>3000</v>
      </c>
      <c r="I361" s="54">
        <f>H355+I349+I331+I325+I319+I313+I307+I283+I253+I229+I223+I193+I187+I157+I115+I109+I73+I67+I37+I12</f>
        <v>75674.744829999996</v>
      </c>
      <c r="J361" s="54">
        <f>I355+J349+J331+J325+J319+J313+J307+J283+J253+J229+J223+J193+J187+J157+J115+J109+J73+J67+J37+J12</f>
        <v>69107.23</v>
      </c>
      <c r="K361" s="54">
        <f t="shared" si="208"/>
        <v>73841.989029999997</v>
      </c>
      <c r="L361" s="54">
        <f t="shared" si="208"/>
        <v>0</v>
      </c>
      <c r="M361" s="54">
        <f t="shared" si="208"/>
        <v>74575.941909999994</v>
      </c>
      <c r="N361" s="54">
        <f t="shared" si="208"/>
        <v>0</v>
      </c>
      <c r="O361" s="54">
        <f t="shared" si="208"/>
        <v>74575.941909999994</v>
      </c>
      <c r="P361" s="54">
        <f t="shared" si="208"/>
        <v>0</v>
      </c>
      <c r="Q361" s="54">
        <f t="shared" si="205"/>
        <v>0</v>
      </c>
      <c r="R361" s="54">
        <f t="shared" si="205"/>
        <v>0</v>
      </c>
      <c r="S361" s="54">
        <f t="shared" si="205"/>
        <v>0</v>
      </c>
      <c r="T361" s="54">
        <f t="shared" si="205"/>
        <v>0</v>
      </c>
      <c r="U361" s="54">
        <f t="shared" si="205"/>
        <v>0</v>
      </c>
      <c r="V361" s="54">
        <f t="shared" si="205"/>
        <v>0</v>
      </c>
    </row>
    <row r="362" spans="1:22" ht="20.25" x14ac:dyDescent="0.3">
      <c r="B362" s="14"/>
      <c r="C362" s="15"/>
      <c r="D362" s="16"/>
      <c r="E362" s="30"/>
    </row>
    <row r="363" spans="1:22" ht="30.75" customHeight="1" x14ac:dyDescent="0.3">
      <c r="B363" s="121" t="s">
        <v>15</v>
      </c>
      <c r="C363" s="121"/>
      <c r="D363" s="16"/>
      <c r="E363" s="30"/>
    </row>
  </sheetData>
  <autoFilter ref="A4:F6">
    <filterColumn colId="3" showButton="0"/>
    <filterColumn colId="4" showButton="0"/>
    <filterColumn colId="5" showButton="0"/>
  </autoFilter>
  <mergeCells count="101">
    <mergeCell ref="C314:C319"/>
    <mergeCell ref="K5:L5"/>
    <mergeCell ref="M5:N5"/>
    <mergeCell ref="O5:P5"/>
    <mergeCell ref="C188:C217"/>
    <mergeCell ref="C62:C67"/>
    <mergeCell ref="C104:C109"/>
    <mergeCell ref="C182:C187"/>
    <mergeCell ref="A242:A247"/>
    <mergeCell ref="B242:B247"/>
    <mergeCell ref="A230:A235"/>
    <mergeCell ref="B230:B235"/>
    <mergeCell ref="A236:A241"/>
    <mergeCell ref="B236:B241"/>
    <mergeCell ref="B38:B43"/>
    <mergeCell ref="B44:B49"/>
    <mergeCell ref="B50:B55"/>
    <mergeCell ref="B56:B61"/>
    <mergeCell ref="B62:B67"/>
    <mergeCell ref="B272:B277"/>
    <mergeCell ref="Q5:R5"/>
    <mergeCell ref="S5:T5"/>
    <mergeCell ref="U5:V5"/>
    <mergeCell ref="C68:C97"/>
    <mergeCell ref="C248:C271"/>
    <mergeCell ref="B92:B97"/>
    <mergeCell ref="B98:B103"/>
    <mergeCell ref="B74:B79"/>
    <mergeCell ref="B80:B85"/>
    <mergeCell ref="B248:B253"/>
    <mergeCell ref="B254:B259"/>
    <mergeCell ref="B182:B187"/>
    <mergeCell ref="B200:B205"/>
    <mergeCell ref="B194:B199"/>
    <mergeCell ref="B104:B109"/>
    <mergeCell ref="B206:B211"/>
    <mergeCell ref="B152:B157"/>
    <mergeCell ref="B164:B169"/>
    <mergeCell ref="B158:B163"/>
    <mergeCell ref="B176:B181"/>
    <mergeCell ref="C152:C181"/>
    <mergeCell ref="B170:B175"/>
    <mergeCell ref="A1:F1"/>
    <mergeCell ref="A2:G2"/>
    <mergeCell ref="D5:D6"/>
    <mergeCell ref="A4:A6"/>
    <mergeCell ref="B4:B6"/>
    <mergeCell ref="G5:H5"/>
    <mergeCell ref="D4:J4"/>
    <mergeCell ref="I5:J5"/>
    <mergeCell ref="E5:E6"/>
    <mergeCell ref="C4:C6"/>
    <mergeCell ref="F5:F6"/>
    <mergeCell ref="A320:A325"/>
    <mergeCell ref="B320:B325"/>
    <mergeCell ref="C320:C325"/>
    <mergeCell ref="B7:B12"/>
    <mergeCell ref="C7:C30"/>
    <mergeCell ref="B13:B18"/>
    <mergeCell ref="B19:B24"/>
    <mergeCell ref="B25:B30"/>
    <mergeCell ref="B32:B37"/>
    <mergeCell ref="C32:C61"/>
    <mergeCell ref="B224:B229"/>
    <mergeCell ref="B212:B217"/>
    <mergeCell ref="C110:C151"/>
    <mergeCell ref="A302:A307"/>
    <mergeCell ref="B266:B271"/>
    <mergeCell ref="B296:B301"/>
    <mergeCell ref="B290:B295"/>
    <mergeCell ref="B314:B319"/>
    <mergeCell ref="B302:B307"/>
    <mergeCell ref="C278:C301"/>
    <mergeCell ref="C302:C307"/>
    <mergeCell ref="B284:B289"/>
    <mergeCell ref="B134:B139"/>
    <mergeCell ref="B110:B115"/>
    <mergeCell ref="B363:C363"/>
    <mergeCell ref="C308:C313"/>
    <mergeCell ref="B308:B313"/>
    <mergeCell ref="B278:B283"/>
    <mergeCell ref="B68:B73"/>
    <mergeCell ref="B122:B127"/>
    <mergeCell ref="B128:B133"/>
    <mergeCell ref="B188:B193"/>
    <mergeCell ref="C218:C223"/>
    <mergeCell ref="B218:B223"/>
    <mergeCell ref="B86:B91"/>
    <mergeCell ref="B140:B145"/>
    <mergeCell ref="B146:B151"/>
    <mergeCell ref="B260:B265"/>
    <mergeCell ref="B326:B331"/>
    <mergeCell ref="B332:B337"/>
    <mergeCell ref="B350:B355"/>
    <mergeCell ref="C350:C355"/>
    <mergeCell ref="B344:B349"/>
    <mergeCell ref="C344:C349"/>
    <mergeCell ref="B338:B343"/>
    <mergeCell ref="C326:C343"/>
    <mergeCell ref="B116:B121"/>
    <mergeCell ref="C224:C247"/>
  </mergeCells>
  <phoneticPr fontId="3" type="noConversion"/>
  <pageMargins left="0.45" right="0.19685039370078741" top="0.31496062992125984" bottom="0.39370078740157483" header="0.19685039370078741" footer="0.39370078740157483"/>
  <pageSetup paperSize="9" scale="35" fitToHeight="0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Q6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arsadmin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Кашникова Любовь Миневарисовна</cp:lastModifiedBy>
  <cp:lastPrinted>2023-01-31T06:16:51Z</cp:lastPrinted>
  <dcterms:created xsi:type="dcterms:W3CDTF">2010-09-01T05:03:52Z</dcterms:created>
  <dcterms:modified xsi:type="dcterms:W3CDTF">2025-05-14T05:08:26Z</dcterms:modified>
</cp:coreProperties>
</file>