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Документы\Нацпроекты\2024\"/>
    </mc:Choice>
  </mc:AlternateContent>
  <bookViews>
    <workbookView xWindow="0" yWindow="0" windowWidth="24945" windowHeight="11520" tabRatio="500"/>
  </bookViews>
  <sheets>
    <sheet name="Приложение 1 (ОТЧЕТНЫЙ ПЕРИОД) " sheetId="1" r:id="rId1"/>
  </sheets>
  <definedNames>
    <definedName name="Print_Titles_0" localSheetId="0">'Приложение 1 (ОТЧЕТНЫЙ ПЕРИОД) '!$3:$4</definedName>
    <definedName name="Print_Titles_0_0" localSheetId="0">'Приложение 1 (ОТЧЕТНЫЙ ПЕРИОД) '!$3:$4</definedName>
    <definedName name="Print_Titles_3" localSheetId="0">'Приложение 1 (ОТЧЕТНЫЙ ПЕРИОД) '!$3:$4</definedName>
    <definedName name="Print_Titles_9" localSheetId="0">'Приложение 1 (ОТЧЕТНЫЙ ПЕРИОД) '!$3:$4</definedName>
    <definedName name="_xlnm.Print_Titles" localSheetId="0">'Приложение 1 (ОТЧЕТНЫЙ ПЕРИОД) '!$3:$4</definedName>
    <definedName name="_xlnm.Print_Area" localSheetId="0">'Приложение 1 (ОТЧЕТНЫЙ ПЕРИОД) '!$A$1:$G$182</definedName>
  </definedNames>
  <calcPr calcId="162913"/>
</workbook>
</file>

<file path=xl/calcChain.xml><?xml version="1.0" encoding="utf-8"?>
<calcChain xmlns="http://schemas.openxmlformats.org/spreadsheetml/2006/main">
  <c r="E97" i="1" l="1"/>
  <c r="F97" i="1"/>
  <c r="E96" i="1"/>
  <c r="F96" i="1"/>
  <c r="D96" i="1"/>
  <c r="D97" i="1"/>
  <c r="E95" i="1"/>
  <c r="F95" i="1"/>
  <c r="D95" i="1"/>
  <c r="E80" i="1" l="1"/>
  <c r="F80" i="1"/>
  <c r="E79" i="1"/>
  <c r="F79" i="1"/>
  <c r="D79" i="1"/>
  <c r="D80" i="1"/>
  <c r="E78" i="1"/>
  <c r="F78" i="1"/>
  <c r="D78" i="1"/>
  <c r="F59" i="1"/>
  <c r="E59" i="1"/>
  <c r="D59" i="1"/>
  <c r="F67" i="1"/>
  <c r="E67" i="1"/>
  <c r="D67" i="1"/>
  <c r="F63" i="1"/>
  <c r="E63" i="1"/>
  <c r="D63" i="1"/>
  <c r="F55" i="1"/>
  <c r="E55" i="1"/>
  <c r="D55" i="1"/>
  <c r="F147" i="1" l="1"/>
  <c r="E147" i="1"/>
  <c r="D147" i="1"/>
  <c r="F143" i="1"/>
  <c r="E143" i="1"/>
  <c r="D143" i="1"/>
  <c r="F139" i="1"/>
  <c r="E139" i="1"/>
  <c r="D139" i="1"/>
  <c r="F135" i="1"/>
  <c r="E135" i="1"/>
  <c r="D135" i="1"/>
  <c r="F127" i="1"/>
  <c r="E127" i="1"/>
  <c r="D127" i="1"/>
  <c r="F123" i="1"/>
  <c r="E123" i="1"/>
  <c r="D123" i="1"/>
  <c r="F119" i="1"/>
  <c r="E119" i="1"/>
  <c r="D119" i="1"/>
  <c r="F115" i="1"/>
  <c r="E115" i="1"/>
  <c r="D115" i="1"/>
  <c r="F111" i="1"/>
  <c r="E111" i="1"/>
  <c r="D111" i="1"/>
  <c r="F107" i="1"/>
  <c r="E107" i="1"/>
  <c r="D107" i="1"/>
  <c r="F103" i="1"/>
  <c r="E103" i="1"/>
  <c r="D103" i="1"/>
  <c r="F99" i="1"/>
  <c r="E99" i="1"/>
  <c r="D99" i="1"/>
  <c r="F131" i="1"/>
  <c r="E131" i="1"/>
  <c r="D131" i="1"/>
  <c r="E160" i="1" l="1"/>
  <c r="F160" i="1"/>
  <c r="E159" i="1"/>
  <c r="F159" i="1"/>
  <c r="E158" i="1"/>
  <c r="F158" i="1"/>
  <c r="D160" i="1"/>
  <c r="D159" i="1"/>
  <c r="D158" i="1"/>
  <c r="E165" i="1"/>
  <c r="F165" i="1"/>
  <c r="D165" i="1"/>
  <c r="E161" i="1"/>
  <c r="F161" i="1"/>
  <c r="D161" i="1"/>
  <c r="F170" i="1"/>
  <c r="D175" i="1"/>
  <c r="E175" i="1"/>
  <c r="F175" i="1"/>
  <c r="E157" i="1" l="1"/>
  <c r="F157" i="1"/>
  <c r="D157" i="1"/>
  <c r="F179" i="1"/>
  <c r="E179" i="1"/>
  <c r="D179" i="1"/>
  <c r="F73" i="1" l="1"/>
  <c r="E73" i="1"/>
  <c r="D73" i="1"/>
  <c r="E35" i="1"/>
  <c r="F35" i="1"/>
  <c r="D35" i="1"/>
  <c r="E34" i="1"/>
  <c r="F34" i="1"/>
  <c r="D34" i="1"/>
  <c r="E33" i="1"/>
  <c r="F33" i="1"/>
  <c r="D33" i="1"/>
  <c r="E51" i="1"/>
  <c r="F51" i="1"/>
  <c r="E50" i="1"/>
  <c r="F50" i="1"/>
  <c r="E49" i="1"/>
  <c r="F49" i="1"/>
  <c r="D51" i="1"/>
  <c r="F44" i="1"/>
  <c r="E44" i="1"/>
  <c r="D44" i="1"/>
  <c r="D39" i="1"/>
  <c r="F48" i="1" l="1"/>
  <c r="E48" i="1"/>
  <c r="F77" i="1" l="1"/>
  <c r="E77" i="1"/>
  <c r="F39" i="1" l="1"/>
  <c r="E39" i="1"/>
  <c r="F28" i="1"/>
  <c r="E28" i="1"/>
  <c r="D28" i="1"/>
  <c r="F22" i="1"/>
  <c r="E22" i="1"/>
  <c r="D22" i="1"/>
  <c r="F18" i="1"/>
  <c r="E18" i="1"/>
  <c r="D18" i="1"/>
  <c r="F152" i="1"/>
  <c r="E152" i="1"/>
  <c r="D152" i="1"/>
  <c r="F84" i="1"/>
  <c r="E84" i="1"/>
  <c r="D84" i="1"/>
  <c r="F91" i="1"/>
  <c r="F13" i="1" s="1"/>
  <c r="F90" i="1"/>
  <c r="F12" i="1" s="1"/>
  <c r="F89" i="1"/>
  <c r="F11" i="1" s="1"/>
  <c r="E91" i="1"/>
  <c r="E13" i="1" s="1"/>
  <c r="E90" i="1"/>
  <c r="E12" i="1" s="1"/>
  <c r="E89" i="1"/>
  <c r="E11" i="1" s="1"/>
  <c r="D91" i="1"/>
  <c r="D13" i="1" s="1"/>
  <c r="D90" i="1"/>
  <c r="D89" i="1"/>
  <c r="D50" i="1"/>
  <c r="D49" i="1"/>
  <c r="D12" i="1" l="1"/>
  <c r="D7" i="1" s="1"/>
  <c r="D11" i="1"/>
  <c r="D32" i="1"/>
  <c r="D48" i="1"/>
  <c r="F88" i="1"/>
  <c r="D77" i="1"/>
  <c r="D8" i="1"/>
  <c r="D88" i="1"/>
  <c r="E88" i="1"/>
  <c r="E6" i="1"/>
  <c r="E94" i="1"/>
  <c r="D94" i="1"/>
  <c r="E32" i="1"/>
  <c r="E8" i="1"/>
  <c r="F32" i="1"/>
  <c r="E7" i="1"/>
  <c r="F8" i="1"/>
  <c r="F94" i="1"/>
  <c r="D6" i="1" l="1"/>
  <c r="D5" i="1" s="1"/>
  <c r="D10" i="1"/>
  <c r="E5" i="1"/>
  <c r="E10" i="1"/>
  <c r="F156" i="1"/>
  <c r="D156" i="1"/>
  <c r="B89" i="1" l="1"/>
  <c r="A88" i="1"/>
  <c r="B78" i="1"/>
  <c r="A77" i="1"/>
  <c r="B49" i="1"/>
  <c r="A48" i="1"/>
  <c r="B33" i="1"/>
  <c r="A32" i="1"/>
  <c r="F6" i="1" l="1"/>
  <c r="F7" i="1" l="1"/>
  <c r="F5" i="1" s="1"/>
  <c r="F10" i="1" l="1"/>
</calcChain>
</file>

<file path=xl/sharedStrings.xml><?xml version="1.0" encoding="utf-8"?>
<sst xmlns="http://schemas.openxmlformats.org/spreadsheetml/2006/main" count="294" uniqueCount="128">
  <si>
    <r>
      <rPr>
        <b/>
        <sz val="16"/>
        <rFont val="Times New Roman"/>
        <family val="1"/>
        <charset val="204"/>
      </rPr>
      <t xml:space="preserve">ИНФОРМАЦИЯ
 по показателям и мероприятиям дорожных карт по достижению показателей
 Указа Президента Российской Федерации от 07.05.2018 № 204
</t>
    </r>
    <r>
      <rPr>
        <i/>
        <u/>
        <sz val="24"/>
        <rFont val="Times New Roman"/>
        <family val="1"/>
        <charset val="204"/>
      </rPr>
      <t>муниципальное образование Арсеньевский городской округ</t>
    </r>
  </si>
  <si>
    <t>№
 п.п.</t>
  </si>
  <si>
    <t>Наименование показателя</t>
  </si>
  <si>
    <t>Примечание.
Сумма контракта, дата заключения контракта, поставщик, дата завершения работ по контракту. Дата внесения изменений в план-график, планируемая дата начала конкурсных процедур, планируемая дата заключения контракта. Для контрактов на подписании - дата завершения конкурсных процедур, сумма контракта, поставщик, планируемая дата заключения контракта, дата завершения работ по контракту. Адрес расположения заверщенного объекта.</t>
  </si>
  <si>
    <t>Арсеньевский городской округ</t>
  </si>
  <si>
    <t>Дата /
вид бюджета</t>
  </si>
  <si>
    <t>Всего</t>
  </si>
  <si>
    <t>федер. бюджет</t>
  </si>
  <si>
    <t>краевой бюджет</t>
  </si>
  <si>
    <t>бюджет МО</t>
  </si>
  <si>
    <t xml:space="preserve">Всего 
по мероприятиям 
национальных проектов  </t>
  </si>
  <si>
    <t>I</t>
  </si>
  <si>
    <t>ДЕМОГРАФИЯ</t>
  </si>
  <si>
    <t>Региональный проект 1. Спорт - норма жизни</t>
  </si>
  <si>
    <t>Меропиятия</t>
  </si>
  <si>
    <t>1.1</t>
  </si>
  <si>
    <t>всего</t>
  </si>
  <si>
    <t>Проведение физкультурных, спортивно-массовых мероприятий в рамках национального проекта "Демография"</t>
  </si>
  <si>
    <t xml:space="preserve">Итого
 по национальному проекту </t>
  </si>
  <si>
    <t>III</t>
  </si>
  <si>
    <t>ОБРАЗОВАНИЕ</t>
  </si>
  <si>
    <t>3.1</t>
  </si>
  <si>
    <t>Обеспечение мер социальной поддержки педагогическим работникам муниципальных образовательных организаций Приморского края</t>
  </si>
  <si>
    <t>IV</t>
  </si>
  <si>
    <t>ЖИЛЬЕ И ГОРОДСКАЯ СРЕДА</t>
  </si>
  <si>
    <t>Региональный проект 1.Формирование комфортной городской среды</t>
  </si>
  <si>
    <t>XI</t>
  </si>
  <si>
    <t>МАЛОЕ И СРЕДНЕЕ ПРЕДПРИНИМАТЕЛЬСТВО</t>
  </si>
  <si>
    <t>Потребность в финансировании, млн. рублей</t>
  </si>
  <si>
    <t>1.2</t>
  </si>
  <si>
    <t>1.3</t>
  </si>
  <si>
    <t>Региональный проект "Современная школа"</t>
  </si>
  <si>
    <t xml:space="preserve">
Разработка дизайн-проектов на благоустройство парков, скверов, дворовых территорий и проведение экспертизы проектно-сметной документации, изготовление информационной продукции в рамках национального проекта "Жилье и городская среда"</t>
  </si>
  <si>
    <t>Реализация программ формирования современной городской среды</t>
  </si>
  <si>
    <t>Региональный проект "Формирование системы мотивации граждан к здоровому образу жизни, включая здоровое питание и отказ от вредных привычек"</t>
  </si>
  <si>
    <t>Проведение профилактических мероприятий, пропагандирующих преимущества здорового образа жизни в рамках национального проекта "Демография"</t>
  </si>
  <si>
    <t>Государственная поддержка спортивных организаций, входящих в систему спортивной подготовки</t>
  </si>
  <si>
    <t>Региональный проект "Акселерация субъектов малого и среднего предпринимательства"</t>
  </si>
  <si>
    <t>Формирование положительного образа предпринимателя, популяризация роли предпринимательства в рамках национального проекта "Малое и среднее предпринимательство и поддержка индивидуальной предпринимательской инициативы"</t>
  </si>
  <si>
    <t>ИНЫЕ РАСХОДЫ МУНИЦИПАЛЬНЫХ ОБРАЗОВАНИЙ</t>
  </si>
  <si>
    <t>Всего субсидий из бюджета на инвестиционные цели вне национальных проектов</t>
  </si>
  <si>
    <t>В сфере образования</t>
  </si>
  <si>
    <t>В сфере жилищно-коммунального хозяйства</t>
  </si>
  <si>
    <t>В сфере культуры</t>
  </si>
  <si>
    <t>В сфере физической культуры и спорта</t>
  </si>
  <si>
    <t>Благоустройство территорий, детских и спортивных площадок на территории АГО</t>
  </si>
  <si>
    <t>Реконструкция стадиона "Авангард"</t>
  </si>
  <si>
    <t>1.6</t>
  </si>
  <si>
    <t>11.1</t>
  </si>
  <si>
    <t xml:space="preserve">ВСЕГО </t>
  </si>
  <si>
    <t>2.1</t>
  </si>
  <si>
    <t>1.7</t>
  </si>
  <si>
    <t>4.1.</t>
  </si>
  <si>
    <r>
      <t xml:space="preserve">Значение показателя/ потребность в финансировании, </t>
    </r>
    <r>
      <rPr>
        <b/>
        <sz val="15"/>
        <rFont val="Times New Roman"/>
        <family val="1"/>
        <charset val="204"/>
      </rPr>
      <t>млн рублей</t>
    </r>
  </si>
  <si>
    <r>
      <t xml:space="preserve">сумма </t>
    </r>
    <r>
      <rPr>
        <b/>
        <sz val="15"/>
        <rFont val="Times New Roman"/>
        <family val="1"/>
        <charset val="204"/>
      </rPr>
      <t>подписанного</t>
    </r>
    <r>
      <rPr>
        <sz val="15"/>
        <rFont val="Times New Roman"/>
        <family val="1"/>
        <charset val="204"/>
      </rPr>
      <t xml:space="preserve"> контракта по мероприятию</t>
    </r>
  </si>
  <si>
    <t>Региональный проект "Патриотическое воспитание  граждан Российской Федерации</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</si>
  <si>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образовательных организациях</t>
  </si>
  <si>
    <t>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</si>
  <si>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Региональный проект 2.Обеспечение устойчивого сокращения непригодного для проживания жилищного фонда</t>
  </si>
  <si>
    <t>Снос расселяемых аварийных многоквартирных домов в рамках национального проекта "Жилье и городская среда"</t>
  </si>
  <si>
    <t xml:space="preserve">Заключен муниципальный контракт с ООО "РИК"Бизнес-Арс" № 14 от 06.02.2024 </t>
  </si>
  <si>
    <t>Капитальный ремонт кровли МОБУ СОШ №3</t>
  </si>
  <si>
    <t>Капитальный ремонт помещений 1 этажа здания МОБУ СОШ № 3</t>
  </si>
  <si>
    <t>Капитальный ремонт спортивного зала МОБУ СОШ № 3</t>
  </si>
  <si>
    <t>1.4</t>
  </si>
  <si>
    <t>Капитальный ремонт кровли МОБУ СОШ №5</t>
  </si>
  <si>
    <t>1.5</t>
  </si>
  <si>
    <t>Капитальный ремонт помещений 1 этажа здания МОБУ СОШ № 5</t>
  </si>
  <si>
    <t>Строительство пришкольного стадиона при МОБУ СОШ№5</t>
  </si>
  <si>
    <t>Заключен муниципальный контракт № 0320300105123000021_288394 от 19.12.2023г. с ООО "Дальневосточная Строительная Кампания" на сумму 83,3348988 млн.рублей, срок начала работ - 15.04.2024 года. В 2023 году произведена оплата аванса в сумме  25,00000352 млн.рублей. Заключен договор № 5 от 20.12.2023 года на оказание услуг по строительному контролю с ФБУ "Федеральный центр строительного контроля" на сумму 1,7344096 млн.рублей</t>
  </si>
  <si>
    <t>Капитальный ремонт кровли МДОБУ ЦРР "Д/сад № 25 "Журавушка"</t>
  </si>
  <si>
    <t>1.8</t>
  </si>
  <si>
    <t>Капитальный ремонт бассейна МДОБУ ЦРР "Д/с № 32 "АБВГДейка"</t>
  </si>
  <si>
    <t>Комплектование книжных фондов и рбеспечение информационно-техническим оборудованием библиотек Приморского края</t>
  </si>
  <si>
    <t>2024 г. 
(план в соответствии с бюджетом)</t>
  </si>
  <si>
    <t>Обеспечение земельных участков, предоставленных на бесплатной основе гражданам, имеющим трех и более детей, под строительство индивидуальных жилых домов, инженерной инфраструктурой:</t>
  </si>
  <si>
    <t>Подписано соглашение с министерством ЖКХ от 16.01.2024 г. № 768-06-2024-1 "О предоставлении субсидии из краевого бюджета бюджету Арсеньевского городского округа на обеспечение земельных участков, предоставленных на бесплатной основе гражданам, имеющим трех и более детей, инженерной инфраструктурой"</t>
  </si>
  <si>
    <t>федер.бюджет</t>
  </si>
  <si>
    <t>Выплата произведена 13 человекам, заключение контрактов не требуется</t>
  </si>
  <si>
    <t>3.2</t>
  </si>
  <si>
    <t>4.3</t>
  </si>
  <si>
    <t>4.4</t>
  </si>
  <si>
    <t>4.1</t>
  </si>
  <si>
    <t>Субсидия на реализацию мероприятий по капитальному ремонту зданий спортивных школ( МБУ ДО СШ "Юность" АГО, МБУ ДО СШ "Полет" АГО), источником финансового обеспечения которых являются специальные казначейские кредиты из федерального бюджета</t>
  </si>
  <si>
    <t>4.2</t>
  </si>
  <si>
    <t>На отчетную дату 13.03.2024: 
Сумма по контракту:
- от 23.01.2024 г. № 23012024, 46 500,00 руб.,  ИП Супранов А.В.
- от 01.02.2024 г. № АР-070, 53 811, 03руб., ООО "ДальРусь"
- 30.01.2024 г. № 2064352, 72 890 руб. ООО "Пульт. РУ"
 дата окончания работ: 15.03.2023г. Статус: исполнено</t>
  </si>
  <si>
    <t>2.3</t>
  </si>
  <si>
    <t>2.3.1</t>
  </si>
  <si>
    <t>- технологическое присоединение к электрическим сетям, жилмассив "Интернат" (Западный) - 177 земельных участков</t>
  </si>
  <si>
    <t>Заключен договор об осуществлении технологического присоединения к электрическим сетям от 08.02.2024 г. № 20 с АО "Арсеньевэлектросервис"</t>
  </si>
  <si>
    <t>2.3.2</t>
  </si>
  <si>
    <t>- технологическое присоединение к централизованной системе холодного водоснабжения, жилмассив "Кирзавод", в районе ул. Целинная - 17 земельных участков</t>
  </si>
  <si>
    <t>Заключен договор о подключении (технологическом присоединении) к централизованной системе холодного водоснабжения от 27.02.2024 г. № 21 с ООО "Водоканал Арсеньев"</t>
  </si>
  <si>
    <t>Проводится внесение изменений в проектно-сметную документацию по реконструкции стадиона Авангард, ввиду обнаружившихся при проведении ремонтных работ дополнительных затрат на реконструкцию объекта.</t>
  </si>
  <si>
    <t xml:space="preserve">Оказана поддержка 32 специалистам на сумму 1,599 млн.рублей, в том числе: единовременная выплата молодым специалистам на сумм 0,55 млн. рублей (2 чел.), ежемесячное пособие молодым специалистам  0,779 млн. рублей (27 чел.), компенсация за наем жилья - 0,197 млн. рублей (7 чел.), выплата за наставничество - 0,073 млн. рублей (5 чел.)
</t>
  </si>
  <si>
    <t xml:space="preserve">Заключен муниципальный контракт № 0320300105123000014_288391 от 13.12.2023г. с ООО «Строэнергоремонт» на сумму 12,77954623 млн.рублей, срок начала работ - 28.04.20234 года. Заключен договор от 06.03.2024. года № 3/1  с АО ААК «ПРОГРЕСС» на строительный контроль на сумму 0,35663945 млн.рублей . </t>
  </si>
  <si>
    <t xml:space="preserve">Заключен муниципальный контракт №0320300105123000017_288391 от 13.12.2023г. с ИП Новиков А.В. на сумму 4,7253655 млн.рублей. Подрядчик приступил к выполнению работ 22.04.2024 года. Заключен договор от 06.03.2024. года № 3/1  с АО ААК «ПРОГРЕСС» на строительный контроль на сумму 0,132060 млн.рублей. </t>
  </si>
  <si>
    <t>Заключен муниципальный контракт на СМР № 0320300105123000016_288394 от 14.12.2023г. с ООО «Дальмастер» на сумму 10,55245399 млн.рублей, подрядчик приступил к выполнению работ  01.04.2024 года. Заключен договор от 06.03.2024 №5 на осуществление строительного контроля на сумму 0,32766742 млн.рублей с ООО "ДОКА"</t>
  </si>
  <si>
    <t>Заключен муниципальный контракт № 0320300105123000015_288394 от 13.12.2023 г. с ООО "Арсеньевстрой" на сумму 16,62763743 млн.рублей, подрядчик приступил к выполнению работ - 01.04.2024 года. В 2023 году произведена оплата аванса в сумме 4,98829123 млн.рублей. Заключен договор от 06.03.2024 №5/1 на осуществление строительного контроля на сумму 0,401680,58</t>
  </si>
  <si>
    <t>Заключен муниципальный контракт № 320300105123000019_287193 от 13.12.2023г. с ИП Новиков А.В. на сумму 7,05725578 млн.рублей. Подрядчик приступил к выполнению работ 18.03.2024 года. В 2023 году выплачен аванс в сумме 2,11717671 млн.рублей. Заключен договор от 06.03.2024 №25 на осуществление строительного контроля на сумму 0,188076 млн.рублей с ООО "ДОКА"</t>
  </si>
  <si>
    <t>Заключен муниципальный контракт № 0320300105123000020_287194 от 13.12.2023г. ИП Новиков А.В. на сумму 7,33228241 млн.рублей. Выполнен и оплачен первый этап работ на сумму 0,55219463 млн.рублей. Заключен договор от 06.03.2024 №32 на осуществление строительного контроля на сумму 0,205848 млн.рублей с ООО "ДОКА"</t>
  </si>
  <si>
    <r>
      <t xml:space="preserve">профинанси-ровано (кассовый расход) /исполнение 
</t>
    </r>
    <r>
      <rPr>
        <b/>
        <sz val="18"/>
        <rFont val="Times New Roman"/>
        <family val="1"/>
        <charset val="204"/>
      </rPr>
      <t>01.06.</t>
    </r>
    <r>
      <rPr>
        <b/>
        <sz val="20"/>
        <rFont val="Times New Roman"/>
        <family val="1"/>
        <charset val="204"/>
      </rPr>
      <t>2024</t>
    </r>
  </si>
  <si>
    <t>Спортсмены по базовым видам спорта приняли участие в региональных соревнованиях, приняты к учету авансовые отчеты за проезд и проживание на сумму 645 969,90 рублей. Выплачено 476 954,00 руб.</t>
  </si>
  <si>
    <t>Заключены договоры:
- № 4 от 16.01.2024г.с ИП Серикова М.В.на 40 000,00 рублей на приобретение наградной атрибутики для проведения фестиваля учащихся ГТО" среди общеобразовательных учреждений АГО; 
- б/н от 26.01.24г.на проведение тренировочных сборов участников зимней спартакиады среди муниципальных образований Приморского края на 68 000,00 с МБУ СШ "Богатырь";
-  № б/н от 30.01.24г. на изготовление баннеров для участия в зимних игах "Дети Приморья" на 21 600,00 руб. с ИП Дрон А.Ю. № 11 от 31.01.24г.;
- на приобретение экипировки участникам международных игр "Дети Приморья" договор с ИП Коробкина М.В.  на 88 200,00;
-  № б/н от 06.02.24г. на награждение учстников массового кросса "Лыжня России 2024" на 12 000,00 руб.  с ООО "Сакура".
- № 02 от 08.02.24г. с ИП Леньо на сумму 24 000,00 руб.на оказание транспортных услуг по доставке команды по ГТО в г.Владивосток;
- № б/н от 15.02.24г. на 60 000,00 руб.с  ООО "ВостокИнтур" на доставку участников первенства Приморского края по плаванию;
- № б/н от 14.02.24г. на награждение участников лыжных гонок "Сихотэ-Алинь" договор с  ООО "Сакура" на 15 000,00 руб.
- № б/н от 04.03.24г. с ООО "Сакура" на организацию проведения соревнования по лыжным гонкам(награждение) на 20 000,00 руб. 
- № б/н от 01.03.24г. с ИП Миронова Е.Г.для награждения участников семейной эстафеты, посвященной Году семьи, на сумму 1 960,00руб.
- № б/н от 20.03.24г.с ИП Цапурда на приобретение наградной атрибутики на сумму 25 000,00 руб.для награждения участников фестиваля "Мы выбираем ГТО";
- № 401/24 от 27.03.24г.на приобретение бутилированной воды по договору для проведения Всероссийской акции "10 000 шагов к жизни"на сумму 2 880,00 руб.;
- б/н от 03.04.24г. для проведения открытого первенства АГО по боксу заключен договор с КГБУ ДО "ДЦШ им.В.И.Агарева" на сумму 33 000,00 руб.для оплаты цирковых номеров;
- б/н от 11.04.24г. в связи с участием сборной команды АГО в военно-патриотическом мероприятии "Региональный кубок защитника Отечества"  с ООО "Зверобой" на приобретение пневматических пуль на сумму 2 500,00 руб;
- б/н от 16.04.24г. для проведения межмуниципального первенства по прыжкам на батуте с ООО "Сакура" на 20 000,00 руб.для награждения участников;
- б/н от 09.04.24г.в связи с проведением открытого первенства по КУДО на приобретение наградной атрибутики с ИП Петров В.А.№   на сумму 10 000,00 руб.;
- № 82 от 25.04.24г на приобретение наградной атрибутики на сумму 20 800,00 руб. с ИП Сериковой М.В.для проведения соревнований учащихся "Президентские игры";
- б/н от 02.05.24г. для проведения городского турнира по футболу среди юношей с ИП Цапурда №  на сумму 20 000,00 руб.(наградная атрибутика);
-  б/н от 25.04.24г. на проведение городского турнира по самбо, приобретеия призов на сумму 20 000,00 руб.  с ИП Серикова М.В. ;
- б/н от 26.04.24г. на проведение первенства города "Кожаный мяч", приобретения наградной атрибутики на 20 000,00 руб.  с ИП Сериковой М.В.  
Оплата произведена в полном объеме.</t>
  </si>
  <si>
    <t>Для проведения Всероссийской акции "10 000" шагов к жизни в рамках реализации профилактических мероприятий, пропагандирующих здоровый образ жизни на приобретение наградной атрибутики заключен договор № б/н от 27.03.24г. С ИП Цапурда О.И. на сумму 13 500,00 руб.Для организаци медико-саниторной помощи жителям заключен договор № 1 от 08.04.24г. с ИП Яковлева О.В.на организацию питания мобильной  медицинской бригады на сумму 45 122,00 руб.Заключен договор с ИП Кирьяновой М.А. № 249 от 20.05.24г.в сумме 13 000,00 на приобретение формы единого образца для группы,пропагандирующей преимущества здорового образа жизни.</t>
  </si>
  <si>
    <t xml:space="preserve">Заключено 8 МК на выполнение работ по ремонту внутридомовых дорог, тротуаров по адресам: 
1) МК от 27.02.2024 № 0120300004424000004 ИП Слинчеко С.А. ул. Садовая, 11 (2,06 млн. руб.; КБ 2,00 млн. руб., МБ 0,09 млн.руб., ) работы ведутся, выполнено 45%;
2) МК от 04.03.2024 № 0120300004424000006 ОООО Научно-производительный центр "Эталон - проект" по ул. Октябрьская, 9 (3,00 млн. руб.; КБ 2,92 млн. руб., МБ 0,09 млн.руб.) работы ведутся, выполнено 33%, принят 1 эатп работ;                                                                                                                                                                                                                                                     3) МК от 04.03.2024 № 0120300004424000008 ОООО Научно-производительный центр "Эталон - проект" по ул. 25 лет Арсеньеву, 23 (2,09 млн. руб.; КБ 2,07 млн. руб., МБ 0,06 млн.руб.) работы ведутся, выполнено 33%, принят 1 эатп работ;                                                                                                                                                                                                                                                                                                                                                       
4) МК от 04.03.2024 № 0120300004424000009 ОООО "Строительная компания № 1" по ул. Ломоносова, 52 (2,73 млн. руб.; КБ 2,64 млн. руб., МБ 0,08 млн.руб.) работы начнуться с 01.07.2024 по 10.09.2024;
5) МК от 04.03.2024 № 0120300004424000010 ИП Слинченко С.А. по пр-кту Горького, 21,23 (2,45 млн. руб.; КБ 2,38 млн. руб., МБ 0,07 млн.руб.) работы ведутся, выполнено 15%;                                                                                                                                                                                                                                                                                                                                                                                                                                                                                   6) МК от 04.03.2024 № 0120300004424000011 ИП Слинченко С.А. по ул. Калининская, 14а (3,72 млн. руб.; КБ 3,61 млн. руб., МБ 0,11 млн.руб.) работы ведутся, выполнено 40%;                                                                             
7) МК от 11.03.2024 № 0120300004424000012 ИП Пустовит С.В. по ул. Ленинская, 19,21 (2,66 млн. руб.; КБ 2,58 млн. руб., МБ 0,08 млн.руб.) работы ведутся, выполнено 40%;                                                                                                                                                                                          8) МК от 11.03.2024 № 0120300004424000013 ИП Слинченко С.А. по ул. Садовая, 16 (4,15 млн. руб.; КБ 4,02 млн. руб., МБ 0,12 млн.руб.) работы ведутся, выполнено 40%;                                                                                                                                                                                                  9) в рамках экономии выбрана территория ул. 25 лет Арсеньеву, 27 28.05.2024  объявлен аукцион срок подачи заявки до 05.06.2024 (3,92 млн.руб.;КБ 3,80 млн.руб., МБ 0,12 млн. руб.)
Заключены 2 МК на выполнение работ по установке спортивной площадки:
1) МК от 26.02.2024  № 0120300004424000002 ИП Новиков А.В. ул. О.Кошевого, 2 (1,92 млн. руб.; КБ 1,86 млн. руб., МБ 0,06 млн.руб., ) работы ведутся, выполнено 40%;
2) МК от 19.02.2024 № 0120300004424000003 ОООО Научно-производительный центр "Эталон - проект" ул. Садовая, 5 (2,04 млн. руб.; КБ 1,98 млн. руб., МБ 0,06 млн.руб., ) работы ведутся, выполнено 20%;                                                                                                                                                                                                                                                                                                                                                                                                                                                                                               Экономиния составляет 0,16 млн.руб.;КБ 0,16 млн.руб МБ 0,00 млн.руб.                                                                                                                                                                                                                                                                                                                               
Заключено 5 дополнительных соглашения:                                                                                                                                                                                                                                                                                                                                                                                                                                                                                                                                  1) с  ООО НПЦ "ЭТАЛОН-ПРОЕКТ" к МК № 0120300004424000003 от 19.02.2024  на сумму 0,04 млн.руб. (цена МК 2,08 млн.руб.;КБ 2,02 млн.руб., МБ 0,06 млн. руб.);                                                                                                                                                                                                                   с ИП Слинченко С.А.                                                                                                                                                                                                                                                                                                                                                                                                                                                                                                                      2) к МК № 0120300004424000004 от 27.02.2024 на сумму 0,13 млн.руб. (цена МК 2,20 млн.руб.;КБ 2,13 млн.руб.;МБ 0,07 млн.руб.);                                                                                                                                                                                                                                                                                                                        3) к МК № 0120300004424000010 от 04.03.2024 на сумму 0,23 млн.руб. (цена МК 2,68 млн.руб.;КБ 2,60 млн.руб.;МБ 0,08 млн.руб.);                                                                                                                                                                                                                                                                                                      4) к МК № 0120300004424000011 от 04.03.2024 на сумму 0,37 млн.руб. (цена МК 4,09 млн.руб;КБ 3,97 млн.руб.;МБ 0,12 млн.руб.);                                                                                                                                                                                                                                                                                          5) к МК № 0120300004424000013 от 11.03.2024 на сумму 0,41 млн.руб. (цена МК 4,60 млн.руб;КБ 4,42 млн.руб.;МБ 0,14 млн.руб.)                                                                                                                                                                                                                        </t>
  </si>
  <si>
    <t>Произведен окончательный расчет по контракту № 24 от 20.12.23г.на сумму 25 238,76 , № 13 от 13.12.23г.на сумму 339 265,20 руб.за ремонт оконных блоков МБУ ДО СШ "Юность", Ленинская, 43. Произведен окончательный расчет по контракту № 23 от 21.12.23г.на сумму 261 777,85 руб., № 14 от 15.12.23г.на сумму 296 363,76 руб. по замене оконных блоков МБУ ДО СШ "Юность", Ломоносова, 11. Оплачено по закрытым актам выполненных работ системы отопления МБУ ДО СШ "Юность"на сумму 345 840,60 контракт № 15 от 13.12.23г., на сумму 115 842,99 по контракту № 16 от 13.12.23г. с ООО "ПРСК". Оплата авансирования ИП Кондрашов И.К.по контракту № 0320300127723000004/01 от 03.04.24г. в сумме 1 099 500,00 руб.на ремонт спортивного зала МБУ ДО СШ "Полет", оплатили 1 этап в сумме 769 650,00 руб. Закрыт первый этап работ по кровле МБУ ДО СШ "Юность" на сумму 1 840 042,92 контракт № 0320300127723000007_273237 от 22.12.23 с ИП Непрокиной А.В. Закрыт первый этап работ по кровле МБУ ДО СШ "Полет" на сумму 1 200 843,26, второй этап на сумму 600 421,63 руб. по контракту № 0320300127723000007_273653 от 20.12.23 с ООО "Кристалл".</t>
  </si>
  <si>
    <t>1.9</t>
  </si>
  <si>
    <t>Инициативное бюджетирование по направлению "Молодежный бюджет" "Военный плац"</t>
  </si>
  <si>
    <t>Заключен муниципальный контракт от 27 марта 2024 года № 0320300105124000020 с ИП Казарян А.Р. на сумму 1,4393 млн.рублей. Подрядчик приступил к выполнению работ.</t>
  </si>
  <si>
    <t>Заключен муниципальный контракт № 0320300105123000018_288391 от 13.12.2023г. с ООО "КРИСТАЛЛ" на сумму 10,52574443 млн.рублей. В 2023 году прозведена оплата аванса в сумме 3,15772333 млн.рублей. Подрядчик приступил к выполнению работ 09.04.2024 года. Заключен договор от 06.03.2024. года № 3  с АО ААК «ПРОГРЕСС» на строительный контроль на сумму 0,29259035 млн.рублей. Выполнен и оплачен 1 этап работ в полном объеме.</t>
  </si>
  <si>
    <r>
      <t xml:space="preserve">Инициативное бюджетирование по направлению "Твой проект" </t>
    </r>
    <r>
      <rPr>
        <b/>
        <sz val="15"/>
        <rFont val="Times New Roman"/>
        <family val="1"/>
        <charset val="204"/>
      </rPr>
      <t>"</t>
    </r>
    <r>
      <rPr>
        <sz val="15"/>
        <rFont val="Times New Roman"/>
        <family val="1"/>
        <charset val="204"/>
      </rPr>
      <t>Спортивная площадка МОБУ СОШ № 4"</t>
    </r>
  </si>
  <si>
    <t>Заключен муниципальный контракт№ 0320300105124000002 от 26.02.2024 года  на сумму 2,575757 млн.рублей с ООО ДВЭЦ "Атлант". Подрядчик приступил к выполнению работ.</t>
  </si>
  <si>
    <t>Инициативное бюджетирование по направлению "Твой проект" "Сквер участников СВО"</t>
  </si>
  <si>
    <t>Заключен муниципальный контракт от 20 марта 2024 года № 0320300105124000012 с ИП Пустовит С.В. на сумму 2,406 млн.рублей. Подрядчик приступил к выполнению работ.</t>
  </si>
  <si>
    <t>Инициативное бюджетирование по направлению "Молодежный бюджет" "Ремонт и благоустройство автомобильной площадки на территории школы № 1"</t>
  </si>
  <si>
    <t>Заключен муниципальный контракт № 0320300105124000003 от 26.02.2024 года с ИП Казарян А.Р. на сумму 1,4393 млн.рублей. Подрядчик приступил к выполнению работ.</t>
  </si>
  <si>
    <t>Инициативное бюджетирование по направлению "Молодежный бюджет" "Благоустройство прилегающей территории к объекту образования"</t>
  </si>
  <si>
    <t>Заключен муниципальный контракт№ 0320300105124000001 от 26.02.2024 года с ИП Казарян А.Р. на сумму 1,3636 млн.рублей. Подрядчик приступил к выполнению работ.</t>
  </si>
  <si>
    <t>1.10</t>
  </si>
  <si>
    <t>1.11</t>
  </si>
  <si>
    <t>1.12</t>
  </si>
  <si>
    <t>1.13</t>
  </si>
  <si>
    <r>
      <rPr>
        <u/>
        <sz val="14"/>
        <rFont val="Times New Roman"/>
        <family val="1"/>
        <charset val="204"/>
      </rPr>
      <t xml:space="preserve">Договор от 15.01.2024 № 0003-ЭС-24. </t>
    </r>
    <r>
      <rPr>
        <sz val="14"/>
        <rFont val="Times New Roman"/>
        <family val="1"/>
        <charset val="204"/>
      </rPr>
      <t xml:space="preserve">
Сумма по договору 62700,00 руб. исполнитель ООО "Экспертиза и Консультирование"
</t>
    </r>
    <r>
      <rPr>
        <b/>
        <sz val="14"/>
        <rFont val="Times New Roman"/>
        <family val="1"/>
        <charset val="204"/>
      </rPr>
      <t xml:space="preserve">Виды работ: </t>
    </r>
    <r>
      <rPr>
        <sz val="14"/>
        <rFont val="Times New Roman"/>
        <family val="1"/>
        <charset val="204"/>
      </rPr>
      <t xml:space="preserve">проведение экспертизы сметной документации.
</t>
    </r>
    <r>
      <rPr>
        <b/>
        <sz val="14"/>
        <rFont val="Times New Roman"/>
        <family val="1"/>
        <charset val="204"/>
      </rPr>
      <t>Текущая ситуация</t>
    </r>
    <r>
      <rPr>
        <sz val="14"/>
        <rFont val="Times New Roman"/>
        <family val="1"/>
        <charset val="204"/>
      </rPr>
      <t xml:space="preserve">: выполнение 100 %
</t>
    </r>
    <r>
      <rPr>
        <b/>
        <sz val="14"/>
        <rFont val="Times New Roman"/>
        <family val="1"/>
        <charset val="204"/>
      </rPr>
      <t>Кассовое исполнение</t>
    </r>
    <r>
      <rPr>
        <sz val="14"/>
        <rFont val="Times New Roman"/>
        <family val="1"/>
        <charset val="204"/>
      </rPr>
      <t xml:space="preserve">: 62700,00 руб.
</t>
    </r>
    <r>
      <rPr>
        <u/>
        <sz val="14"/>
        <rFont val="Times New Roman"/>
        <family val="1"/>
        <charset val="204"/>
      </rPr>
      <t xml:space="preserve">Договор от 15.01.2024 № 0004-ЭС-24. </t>
    </r>
    <r>
      <rPr>
        <sz val="14"/>
        <rFont val="Times New Roman"/>
        <family val="1"/>
        <charset val="204"/>
      </rPr>
      <t xml:space="preserve">
Сумма по договору 58200,00 руб. исполнитель ООО "Экспертиза и Консультирование"
</t>
    </r>
    <r>
      <rPr>
        <b/>
        <sz val="14"/>
        <rFont val="Times New Roman"/>
        <family val="1"/>
        <charset val="204"/>
      </rPr>
      <t>Виды работ:</t>
    </r>
    <r>
      <rPr>
        <sz val="14"/>
        <rFont val="Times New Roman"/>
        <family val="1"/>
        <charset val="204"/>
      </rPr>
      <t xml:space="preserve"> проведение экспертизы сметной документации.
</t>
    </r>
    <r>
      <rPr>
        <b/>
        <sz val="14"/>
        <rFont val="Times New Roman"/>
        <family val="1"/>
        <charset val="204"/>
      </rPr>
      <t>Текущая ситуация:</t>
    </r>
    <r>
      <rPr>
        <sz val="14"/>
        <rFont val="Times New Roman"/>
        <family val="1"/>
        <charset val="204"/>
      </rPr>
      <t xml:space="preserve"> выполнение 100 %
</t>
    </r>
    <r>
      <rPr>
        <b/>
        <sz val="14"/>
        <rFont val="Times New Roman"/>
        <family val="1"/>
        <charset val="204"/>
      </rPr>
      <t xml:space="preserve">Кассовое исполнение: </t>
    </r>
    <r>
      <rPr>
        <sz val="14"/>
        <rFont val="Times New Roman"/>
        <family val="1"/>
        <charset val="204"/>
      </rPr>
      <t xml:space="preserve">58200,00 руб.
</t>
    </r>
    <r>
      <rPr>
        <u/>
        <sz val="14"/>
        <rFont val="Times New Roman"/>
        <family val="1"/>
        <charset val="204"/>
      </rPr>
      <t xml:space="preserve">Договор от 18.03.2024 № 0047-ЭС-24. </t>
    </r>
    <r>
      <rPr>
        <sz val="14"/>
        <rFont val="Times New Roman"/>
        <family val="1"/>
        <charset val="204"/>
      </rPr>
      <t xml:space="preserve">
Сумма по договору16500,00 руб. исполнитель ООО "Экспертиза и Консультирование"
Виды работ: проведение экспертизы сметной документации.
Текущая ситуация: выполнение 100 %
Кассовое исполнение: 16 500,00 руб.
</t>
    </r>
    <r>
      <rPr>
        <u/>
        <sz val="14"/>
        <rFont val="Times New Roman"/>
        <family val="1"/>
        <charset val="204"/>
      </rPr>
      <t xml:space="preserve">МК от 06.03.2024 № 24, срок выполнения работ 13.03.2024
</t>
    </r>
    <r>
      <rPr>
        <sz val="14"/>
        <rFont val="Times New Roman"/>
        <family val="1"/>
        <charset val="204"/>
      </rPr>
      <t xml:space="preserve">Сумма по контракту 78 300,00 руб., исполнитель ИП Кулагин В.А.
</t>
    </r>
    <r>
      <rPr>
        <b/>
        <sz val="14"/>
        <rFont val="Times New Roman"/>
        <family val="1"/>
        <charset val="204"/>
      </rPr>
      <t>Виды работ</t>
    </r>
    <r>
      <rPr>
        <sz val="14"/>
        <rFont val="Times New Roman"/>
        <family val="1"/>
        <charset val="204"/>
      </rPr>
      <t>: изготовление информационной продукции</t>
    </r>
    <r>
      <rPr>
        <b/>
        <sz val="14"/>
        <rFont val="Times New Roman"/>
        <family val="1"/>
        <charset val="204"/>
      </rPr>
      <t xml:space="preserve">
Текущая ситуация: </t>
    </r>
    <r>
      <rPr>
        <sz val="14"/>
        <rFont val="Times New Roman"/>
        <family val="1"/>
        <charset val="204"/>
      </rPr>
      <t>выполнение 100 %</t>
    </r>
    <r>
      <rPr>
        <b/>
        <sz val="14"/>
        <rFont val="Times New Roman"/>
        <family val="1"/>
        <charset val="204"/>
      </rPr>
      <t xml:space="preserve">
Кассовое исполнение: </t>
    </r>
    <r>
      <rPr>
        <sz val="14"/>
        <rFont val="Times New Roman"/>
        <family val="1"/>
        <charset val="204"/>
      </rPr>
      <t xml:space="preserve">78 300,00 руб.
</t>
    </r>
    <r>
      <rPr>
        <u/>
        <sz val="14"/>
        <rFont val="Times New Roman"/>
        <family val="1"/>
        <charset val="204"/>
      </rPr>
      <t>МК от 18.05.2024 № 46, срок выполнения работ 07.06.2024</t>
    </r>
    <r>
      <rPr>
        <sz val="14"/>
        <rFont val="Times New Roman"/>
        <family val="1"/>
        <charset val="204"/>
      </rPr>
      <t xml:space="preserve">
Сумма по контракту 189 000,00 руб., исполнитель ИП Кулагин В.А.
Виды работ: изготовление информационной продукции
Текущая ситуация: выполнение 100 %
Кассовое исполнение: 189 000,00 руб.
</t>
    </r>
    <r>
      <rPr>
        <u/>
        <sz val="14"/>
        <rFont val="Times New Roman"/>
        <family val="1"/>
        <charset val="204"/>
      </rPr>
      <t/>
    </r>
  </si>
  <si>
    <r>
      <t xml:space="preserve">1. МК от 14.03.2024 № 01203000044240000018 срок выполнения работ 31.07.2024
</t>
    </r>
    <r>
      <rPr>
        <sz val="15"/>
        <rFont val="Times New Roman"/>
        <family val="1"/>
        <charset val="204"/>
      </rPr>
      <t xml:space="preserve">Сумма по контракту 65 034 051,69 руб, исполнитель ООО "Дальневосточная строительная компания"
1.1. Заключено дополнительное соглашение № 1 от 29.03.2024 на изменение срока исполнения контракта (начало с 01.04.2024)
1.2..Заключено дополнительное соглашение № 2 от 27.05.2024 на изменениевидов и объемов в рамках этапов
1.3. Заключено дополнительное соглашение № 3 от 28.05.2024 на сроков выполнения работ в рамках этапов
</t>
    </r>
    <r>
      <rPr>
        <b/>
        <sz val="15"/>
        <rFont val="Times New Roman"/>
        <family val="1"/>
        <charset val="204"/>
      </rPr>
      <t>Виды работ:</t>
    </r>
    <r>
      <rPr>
        <sz val="15"/>
        <rFont val="Times New Roman"/>
        <family val="1"/>
        <charset val="204"/>
      </rPr>
      <t xml:space="preserve"> благоустройство сквера "Десткий городок "Радость" (устройство пешеходных дорожек, освещения и видеонаблюдения, установка МАф - детские игровые и сплортивные площадки, качели, скамьи, урны)
</t>
    </r>
    <r>
      <rPr>
        <b/>
        <sz val="15"/>
        <rFont val="Times New Roman"/>
        <family val="1"/>
        <charset val="204"/>
      </rPr>
      <t>Текущая ситуация</t>
    </r>
    <r>
      <rPr>
        <sz val="15"/>
        <rFont val="Times New Roman"/>
        <family val="1"/>
        <charset val="204"/>
      </rPr>
      <t xml:space="preserve">: выполнение 20 %
</t>
    </r>
    <r>
      <rPr>
        <b/>
        <sz val="15"/>
        <rFont val="Times New Roman"/>
        <family val="1"/>
        <charset val="204"/>
      </rPr>
      <t xml:space="preserve">Кассовое исполнение: </t>
    </r>
    <r>
      <rPr>
        <sz val="15"/>
        <rFont val="Times New Roman"/>
        <family val="1"/>
        <charset val="204"/>
      </rPr>
      <t xml:space="preserve">19 510 215,51 руб.
</t>
    </r>
    <r>
      <rPr>
        <u/>
        <sz val="15"/>
        <rFont val="Times New Roman"/>
        <family val="1"/>
        <charset val="204"/>
      </rPr>
      <t xml:space="preserve">2. Договор от 22.05.2024 № 47 , срок выполнения работ  15.06.2024
</t>
    </r>
    <r>
      <rPr>
        <sz val="15"/>
        <rFont val="Times New Roman"/>
        <family val="1"/>
        <charset val="204"/>
      </rPr>
      <t xml:space="preserve">Сумма по договору 167 147, 68 руб., исполнимтель АО "Арсеньевэлектросервис"
</t>
    </r>
    <r>
      <rPr>
        <b/>
        <sz val="15"/>
        <rFont val="Times New Roman"/>
        <family val="1"/>
        <charset val="204"/>
      </rPr>
      <t xml:space="preserve">Виды работ: </t>
    </r>
    <r>
      <rPr>
        <sz val="15"/>
        <rFont val="Times New Roman"/>
        <family val="1"/>
        <charset val="204"/>
      </rPr>
      <t xml:space="preserve">вынос кабеля линии электропередачи
Текущая ситуация: выполнение 0 %
Кассовое исполнение: 0 руб.
</t>
    </r>
  </si>
  <si>
    <t>1. МК от 22.03.2024 № 01203000044240000020, срок выполнения работ 23.08.2024
Сумма по контракту 25 728 718,72 руб, исполнитель ИП Хачатрян С.С.
1.1. Заключено дополнительное соглашение № 1 от 29.03.2024 на изменение срока исполнения контракта (начало с 01.04.2024)
1.2..Заключено дополнительное соглашение № 2 от 17.05.2024 на изменение сроков выполнения работ в рамках этапов
Виды работ: благоустройство парка Восток, левый берег (устройство пешеходных дорожек, освещения, установка МАф - качели, скамьи, урны, подиум)
Текущая ситуация: выполнение 20 %
Кассовое исполнение:  7 718 615,62 руб.
2. МК от 15.05.2024 № 01203000044240000037, срок выполнения работ 23.08.2024
Сумма по контракту 1 533 292,51 руб, исполнитель ООО "Спецснаб"
Виды работ: благоустройство парка Восток, левый берег (установка МАф  - скамьи, подиум)
Текущая ситуация: выполнение 0 %
Кассовое исполнение: 0 руб.
3. МК от 30.05.2024 № 54, срок выполнения работ 23.08.2024
Сумма по контракту 552 819,89 руб, исполнитель ИП Герасименко В.И.
Виды работ: благоустройство парка Восток, левый берег (установка МАф  - подиум)
Текущая ситуация: выполнение 0 %
Кассовое исполнение: 0 руб.</t>
  </si>
  <si>
    <t xml:space="preserve">
Благоустройство общественных территорий городского округа, проведение мероприятий по обеспечению доступности городской среды для маломобильных групп населения, а также по цифровизации отрасли городского хозяйства в рамках национального проекта «Жилье и городская среда»
</t>
  </si>
  <si>
    <t>Договор от 17.05.2024 № 988, срок выполнения работ 13.06.2024
Сумма по контракту 70 000,00 руб., исполнитель ИП Власюк С.В.
Виды работ: установка камер видеонаблюдения на здании военкомата
Текущая ситуация: выполнение 0 %
Кассовое исполнение: 0  руб.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</si>
</sst>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 #,##0.00_-;_-* &quot;-&quot;??_-;_-@_-"/>
    <numFmt numFmtId="164" formatCode="_-* #,##0.00\ _₽_-;\-* #,##0.00\ _₽_-;_-* \-??\ _₽_-;_-@_-"/>
    <numFmt numFmtId="165" formatCode="d/m/yy;@"/>
    <numFmt numFmtId="166" formatCode="#,##0.0"/>
    <numFmt numFmtId="167" formatCode="#,##0.000"/>
    <numFmt numFmtId="168" formatCode="0.000"/>
    <numFmt numFmtId="169" formatCode="_-* #,##0.00\ _₽_-;\-* #,##0.00\ _₽_-;_-* &quot;-&quot;??\ _₽_-;_-@_-"/>
    <numFmt numFmtId="170" formatCode="#,##0.0000"/>
    <numFmt numFmtId="171" formatCode="#,##0.00000"/>
  </numFmts>
  <fonts count="32" x14ac:knownFonts="1">
    <font>
      <sz val="11"/>
      <color rgb="FF000000"/>
      <name val="Calibri"/>
      <family val="2"/>
      <charset val="204"/>
    </font>
    <font>
      <sz val="16"/>
      <color rgb="FF000000"/>
      <name val="Times New Roman"/>
      <family val="1"/>
      <charset val="204"/>
    </font>
    <font>
      <b/>
      <sz val="16"/>
      <color rgb="FF000000"/>
      <name val="Times New Roman"/>
      <family val="1"/>
      <charset val="204"/>
    </font>
    <font>
      <b/>
      <sz val="16"/>
      <name val="Times New Roman"/>
      <family val="1"/>
      <charset val="204"/>
    </font>
    <font>
      <i/>
      <u/>
      <sz val="24"/>
      <name val="Times New Roman"/>
      <family val="1"/>
      <charset val="204"/>
    </font>
    <font>
      <b/>
      <sz val="22"/>
      <name val="Times New Roman"/>
      <family val="1"/>
      <charset val="204"/>
    </font>
    <font>
      <sz val="15"/>
      <name val="Times New Roman"/>
      <family val="1"/>
      <charset val="204"/>
    </font>
    <font>
      <b/>
      <sz val="15"/>
      <name val="Times New Roman"/>
      <family val="1"/>
      <charset val="204"/>
    </font>
    <font>
      <b/>
      <sz val="15"/>
      <color rgb="FF000000"/>
      <name val="Times New Roman"/>
      <family val="1"/>
      <charset val="204"/>
    </font>
    <font>
      <b/>
      <sz val="18"/>
      <name val="Times New Roman"/>
      <family val="1"/>
      <charset val="204"/>
    </font>
    <font>
      <b/>
      <sz val="18"/>
      <color rgb="FF000000"/>
      <name val="Times New Roman"/>
      <family val="1"/>
      <charset val="204"/>
    </font>
    <font>
      <b/>
      <sz val="11"/>
      <color rgb="FF000000"/>
      <name val="Calibri"/>
      <family val="2"/>
      <charset val="204"/>
    </font>
    <font>
      <i/>
      <sz val="15"/>
      <name val="Times New Roman"/>
      <family val="1"/>
      <charset val="204"/>
    </font>
    <font>
      <b/>
      <i/>
      <sz val="15"/>
      <color rgb="FF0070C0"/>
      <name val="Times New Roman"/>
      <family val="1"/>
      <charset val="204"/>
    </font>
    <font>
      <sz val="15"/>
      <color rgb="FF000000"/>
      <name val="Times New Roman"/>
      <family val="1"/>
      <charset val="204"/>
    </font>
    <font>
      <sz val="18"/>
      <name val="Times New Roman"/>
      <family val="1"/>
      <charset val="204"/>
    </font>
    <font>
      <b/>
      <i/>
      <sz val="15"/>
      <name val="Times New Roman"/>
      <family val="1"/>
      <charset val="204"/>
    </font>
    <font>
      <b/>
      <sz val="14"/>
      <name val="Times New Roman"/>
      <family val="1"/>
      <charset val="204"/>
    </font>
    <font>
      <sz val="14"/>
      <name val="Times New Roman"/>
      <family val="1"/>
      <charset val="204"/>
    </font>
    <font>
      <b/>
      <sz val="20"/>
      <name val="Times New Roman"/>
      <family val="1"/>
      <charset val="204"/>
    </font>
    <font>
      <sz val="16"/>
      <name val="Times New Roman"/>
      <family val="1"/>
      <charset val="204"/>
    </font>
    <font>
      <sz val="11"/>
      <color rgb="FF000000"/>
      <name val="Calibri"/>
      <family val="2"/>
      <charset val="204"/>
    </font>
    <font>
      <sz val="10"/>
      <color rgb="FF000000"/>
      <name val="Times New Roman"/>
      <family val="1"/>
      <charset val="204"/>
    </font>
    <font>
      <b/>
      <sz val="20"/>
      <color rgb="FF000000"/>
      <name val="Times New Roman"/>
      <family val="1"/>
      <charset val="204"/>
    </font>
    <font>
      <sz val="15"/>
      <color rgb="FF000000"/>
      <name val="Calibri"/>
      <family val="2"/>
      <charset val="204"/>
    </font>
    <font>
      <sz val="22"/>
      <color rgb="FF000000"/>
      <name val="Calibri"/>
      <family val="2"/>
      <charset val="204"/>
    </font>
    <font>
      <sz val="20"/>
      <color rgb="FF000000"/>
      <name val="Times New Roman"/>
      <family val="1"/>
      <charset val="204"/>
    </font>
    <font>
      <sz val="20"/>
      <name val="Times New Roman"/>
      <family val="1"/>
      <charset val="204"/>
    </font>
    <font>
      <sz val="11"/>
      <name val="Calibri"/>
      <family val="2"/>
      <charset val="204"/>
    </font>
    <font>
      <sz val="14"/>
      <color rgb="FF000000"/>
      <name val="Times New Roman"/>
      <family val="1"/>
      <charset val="204"/>
    </font>
    <font>
      <u/>
      <sz val="14"/>
      <name val="Times New Roman"/>
      <family val="1"/>
      <charset val="204"/>
    </font>
    <font>
      <u/>
      <sz val="15"/>
      <name val="Times New Roman"/>
      <family val="1"/>
      <charset val="204"/>
    </font>
  </fonts>
  <fills count="12">
    <fill>
      <patternFill patternType="none"/>
    </fill>
    <fill>
      <patternFill patternType="gray125"/>
    </fill>
    <fill>
      <patternFill patternType="solid">
        <fgColor rgb="FFFFE699"/>
        <bgColor rgb="FFFFFF99"/>
      </patternFill>
    </fill>
    <fill>
      <patternFill patternType="solid">
        <fgColor rgb="FFFFF2CC"/>
        <bgColor rgb="FFFBE5D6"/>
      </patternFill>
    </fill>
    <fill>
      <patternFill patternType="solid">
        <fgColor rgb="FFFFFF99"/>
        <bgColor rgb="FFFFE699"/>
      </patternFill>
    </fill>
    <fill>
      <patternFill patternType="solid">
        <fgColor rgb="FFFFD966"/>
        <bgColor rgb="FFFFE699"/>
      </patternFill>
    </fill>
    <fill>
      <patternFill patternType="solid">
        <fgColor rgb="FFC5E0B4"/>
        <bgColor rgb="FFD9D9D9"/>
      </patternFill>
    </fill>
    <fill>
      <patternFill patternType="solid">
        <fgColor rgb="FFF8CBAD"/>
        <bgColor rgb="FFFFCCCC"/>
      </patternFill>
    </fill>
    <fill>
      <patternFill patternType="solid">
        <fgColor rgb="FFFFFFFF"/>
        <bgColor rgb="FFFFF2CC"/>
      </patternFill>
    </fill>
    <fill>
      <patternFill patternType="solid">
        <fgColor rgb="FFFFCCCC"/>
        <bgColor rgb="FFF8CBAD"/>
      </patternFill>
    </fill>
    <fill>
      <patternFill patternType="solid">
        <fgColor rgb="FFFFCCCC"/>
        <bgColor indexed="64"/>
      </patternFill>
    </fill>
    <fill>
      <patternFill patternType="solid">
        <fgColor rgb="FFE3D5FF"/>
        <bgColor rgb="FFDAE3F3"/>
      </patternFill>
    </fill>
  </fills>
  <borders count="39">
    <border>
      <left/>
      <right/>
      <top/>
      <bottom/>
      <diagonal/>
    </border>
    <border>
      <left/>
      <right/>
      <top/>
      <bottom style="medium">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medium">
        <color auto="1"/>
      </left>
      <right style="medium">
        <color auto="1"/>
      </right>
      <top style="medium">
        <color auto="1"/>
      </top>
      <bottom/>
      <diagonal/>
    </border>
    <border>
      <left/>
      <right/>
      <top style="medium">
        <color auto="1"/>
      </top>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right/>
      <top style="medium">
        <color auto="1"/>
      </top>
      <bottom style="medium">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thin">
        <color auto="1"/>
      </top>
      <bottom style="medium">
        <color auto="1"/>
      </bottom>
      <diagonal/>
    </border>
    <border>
      <left style="medium">
        <color auto="1"/>
      </left>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thin">
        <color auto="1"/>
      </bottom>
      <diagonal/>
    </border>
    <border>
      <left style="medium">
        <color auto="1"/>
      </left>
      <right style="medium">
        <color auto="1"/>
      </right>
      <top/>
      <bottom style="medium">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medium">
        <color auto="1"/>
      </left>
      <right style="thin">
        <color auto="1"/>
      </right>
      <top style="thin">
        <color auto="1"/>
      </top>
      <bottom/>
      <diagonal/>
    </border>
    <border>
      <left style="thin">
        <color auto="1"/>
      </left>
      <right style="thin">
        <color auto="1"/>
      </right>
      <top/>
      <bottom style="medium">
        <color auto="1"/>
      </bottom>
      <diagonal/>
    </border>
    <border>
      <left style="medium">
        <color auto="1"/>
      </left>
      <right/>
      <top style="thin">
        <color auto="1"/>
      </top>
      <bottom style="medium">
        <color auto="1"/>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style="thin">
        <color auto="1"/>
      </right>
      <top/>
      <bottom/>
      <diagonal/>
    </border>
    <border>
      <left/>
      <right/>
      <top style="medium">
        <color indexed="64"/>
      </top>
      <bottom style="thin">
        <color auto="1"/>
      </bottom>
      <diagonal/>
    </border>
    <border>
      <left/>
      <right style="thin">
        <color auto="1"/>
      </right>
      <top style="medium">
        <color indexed="64"/>
      </top>
      <bottom style="thin">
        <color auto="1"/>
      </bottom>
      <diagonal/>
    </border>
    <border>
      <left style="thin">
        <color auto="1"/>
      </left>
      <right style="medium">
        <color auto="1"/>
      </right>
      <top style="medium">
        <color auto="1"/>
      </top>
      <bottom style="medium">
        <color auto="1"/>
      </bottom>
      <diagonal/>
    </border>
    <border>
      <left/>
      <right style="thin">
        <color auto="1"/>
      </right>
      <top/>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diagonal/>
    </border>
    <border>
      <left/>
      <right style="medium">
        <color auto="1"/>
      </right>
      <top style="thin">
        <color auto="1"/>
      </top>
      <bottom/>
      <diagonal/>
    </border>
    <border>
      <left style="thin">
        <color auto="1"/>
      </left>
      <right style="thin">
        <color auto="1"/>
      </right>
      <top style="medium">
        <color auto="1"/>
      </top>
      <bottom/>
      <diagonal/>
    </border>
  </borders>
  <cellStyleXfs count="7">
    <xf numFmtId="0" fontId="0" fillId="0" borderId="0"/>
    <xf numFmtId="0" fontId="21" fillId="0" borderId="0"/>
    <xf numFmtId="164" fontId="21" fillId="0" borderId="0" applyBorder="0" applyProtection="0"/>
    <xf numFmtId="169" fontId="22"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cellStyleXfs>
  <cellXfs count="229">
    <xf numFmtId="0" fontId="0" fillId="0" borderId="0" xfId="0"/>
    <xf numFmtId="0" fontId="1" fillId="0" borderId="0" xfId="0" applyFont="1" applyAlignment="1">
      <alignment horizontal="center" vertical="center"/>
    </xf>
    <xf numFmtId="0" fontId="1" fillId="0" borderId="0" xfId="0" applyFont="1"/>
    <xf numFmtId="165" fontId="1" fillId="0" borderId="0" xfId="0" applyNumberFormat="1" applyFont="1"/>
    <xf numFmtId="1" fontId="6" fillId="0" borderId="2" xfId="0" applyNumberFormat="1" applyFont="1" applyBorder="1" applyAlignment="1">
      <alignment horizontal="center" vertical="center" wrapText="1"/>
    </xf>
    <xf numFmtId="1" fontId="6" fillId="0" borderId="3" xfId="0" applyNumberFormat="1" applyFont="1" applyBorder="1" applyAlignment="1">
      <alignment horizontal="center" vertical="center"/>
    </xf>
    <xf numFmtId="1" fontId="9" fillId="2" borderId="3" xfId="0" applyNumberFormat="1" applyFont="1" applyFill="1" applyBorder="1" applyAlignment="1">
      <alignment horizontal="center" vertical="center"/>
    </xf>
    <xf numFmtId="1" fontId="6" fillId="0" borderId="5" xfId="0" applyNumberFormat="1" applyFont="1" applyBorder="1" applyAlignment="1">
      <alignment horizontal="center" vertical="top" wrapText="1"/>
    </xf>
    <xf numFmtId="1" fontId="6" fillId="3" borderId="6" xfId="0" applyNumberFormat="1" applyFont="1" applyFill="1" applyBorder="1" applyAlignment="1">
      <alignment horizontal="center" vertical="top" wrapText="1"/>
    </xf>
    <xf numFmtId="1" fontId="7" fillId="3" borderId="6" xfId="0" applyNumberFormat="1" applyFont="1" applyFill="1" applyBorder="1" applyAlignment="1">
      <alignment horizontal="center" vertical="top" wrapText="1"/>
    </xf>
    <xf numFmtId="0" fontId="11" fillId="0" borderId="0" xfId="0" applyFont="1"/>
    <xf numFmtId="49" fontId="7" fillId="0" borderId="15" xfId="0" applyNumberFormat="1" applyFont="1" applyBorder="1" applyAlignment="1">
      <alignment horizontal="center" vertical="center"/>
    </xf>
    <xf numFmtId="0" fontId="10" fillId="0" borderId="0" xfId="0" applyFont="1" applyBorder="1" applyAlignment="1">
      <alignment horizontal="center" vertical="center" wrapText="1"/>
    </xf>
    <xf numFmtId="0" fontId="8" fillId="0" borderId="0" xfId="0" applyFont="1" applyBorder="1" applyAlignment="1">
      <alignment horizontal="center" vertical="center" wrapText="1"/>
    </xf>
    <xf numFmtId="2" fontId="7" fillId="0" borderId="0" xfId="0" applyNumberFormat="1" applyFont="1" applyBorder="1" applyAlignment="1">
      <alignment horizontal="center" vertical="center" wrapText="1"/>
    </xf>
    <xf numFmtId="166" fontId="8" fillId="4" borderId="18" xfId="0" applyNumberFormat="1" applyFont="1" applyFill="1" applyBorder="1" applyAlignment="1">
      <alignment horizontal="center" vertical="center"/>
    </xf>
    <xf numFmtId="2" fontId="9" fillId="4" borderId="8" xfId="0" applyNumberFormat="1" applyFont="1" applyFill="1" applyBorder="1" applyAlignment="1">
      <alignment horizontal="center" vertical="center" wrapText="1"/>
    </xf>
    <xf numFmtId="168" fontId="9" fillId="4" borderId="8" xfId="0" applyNumberFormat="1" applyFont="1" applyFill="1" applyBorder="1" applyAlignment="1">
      <alignment horizontal="center" vertical="center" wrapText="1"/>
    </xf>
    <xf numFmtId="0" fontId="14" fillId="4" borderId="7" xfId="0" applyFont="1" applyFill="1" applyBorder="1" applyAlignment="1">
      <alignment horizontal="center" vertical="center" wrapText="1"/>
    </xf>
    <xf numFmtId="0" fontId="14" fillId="4" borderId="12" xfId="0" applyFont="1" applyFill="1" applyBorder="1" applyAlignment="1">
      <alignment horizontal="center" vertical="center" wrapText="1"/>
    </xf>
    <xf numFmtId="49" fontId="12" fillId="0" borderId="15" xfId="0" applyNumberFormat="1" applyFont="1" applyBorder="1" applyAlignment="1">
      <alignment horizontal="center" vertical="center"/>
    </xf>
    <xf numFmtId="0" fontId="13" fillId="0" borderId="0" xfId="0" applyFont="1" applyBorder="1" applyAlignment="1">
      <alignment horizontal="center" vertical="center" wrapText="1"/>
    </xf>
    <xf numFmtId="0" fontId="3" fillId="2" borderId="2" xfId="0" applyFont="1" applyFill="1" applyBorder="1" applyAlignment="1">
      <alignment horizontal="center" vertical="center"/>
    </xf>
    <xf numFmtId="0" fontId="3" fillId="2" borderId="9" xfId="0" applyFont="1" applyFill="1" applyBorder="1" applyAlignment="1">
      <alignment horizontal="center" vertical="center"/>
    </xf>
    <xf numFmtId="0" fontId="5" fillId="5" borderId="9" xfId="0" applyFont="1" applyFill="1" applyBorder="1" applyAlignment="1">
      <alignment horizontal="right" vertical="center"/>
    </xf>
    <xf numFmtId="0" fontId="5" fillId="5" borderId="9" xfId="0" applyFont="1" applyFill="1" applyBorder="1" applyAlignment="1">
      <alignment horizontal="left" vertical="center"/>
    </xf>
    <xf numFmtId="0" fontId="3" fillId="5" borderId="9" xfId="0" applyFont="1" applyFill="1" applyBorder="1" applyAlignment="1">
      <alignment horizontal="center" vertical="center"/>
    </xf>
    <xf numFmtId="49" fontId="17" fillId="7" borderId="10" xfId="0" applyNumberFormat="1" applyFont="1" applyFill="1" applyBorder="1" applyAlignment="1">
      <alignment horizontal="center" vertical="center"/>
    </xf>
    <xf numFmtId="0" fontId="7" fillId="7" borderId="20" xfId="0" applyFont="1" applyFill="1" applyBorder="1" applyAlignment="1">
      <alignment horizontal="center" vertical="center" wrapText="1"/>
    </xf>
    <xf numFmtId="4" fontId="8" fillId="0" borderId="22" xfId="0" applyNumberFormat="1" applyFont="1" applyBorder="1" applyAlignment="1">
      <alignment horizontal="center" vertical="center"/>
    </xf>
    <xf numFmtId="4" fontId="14" fillId="0" borderId="7" xfId="0" applyNumberFormat="1" applyFont="1" applyBorder="1" applyAlignment="1">
      <alignment horizontal="center" vertical="center" wrapText="1"/>
    </xf>
    <xf numFmtId="167" fontId="9" fillId="0" borderId="7" xfId="0" applyNumberFormat="1" applyFont="1" applyBorder="1" applyAlignment="1">
      <alignment horizontal="center" vertical="center" wrapText="1"/>
    </xf>
    <xf numFmtId="167" fontId="6" fillId="0" borderId="7" xfId="0" applyNumberFormat="1" applyFont="1" applyBorder="1" applyAlignment="1">
      <alignment horizontal="center" vertical="center"/>
    </xf>
    <xf numFmtId="0" fontId="3" fillId="9" borderId="22" xfId="0" applyFont="1" applyFill="1" applyBorder="1" applyAlignment="1">
      <alignment horizontal="center" vertical="center" wrapText="1"/>
    </xf>
    <xf numFmtId="166" fontId="8" fillId="9" borderId="7" xfId="0" applyNumberFormat="1" applyFont="1" applyFill="1" applyBorder="1" applyAlignment="1">
      <alignment horizontal="center" vertical="center"/>
    </xf>
    <xf numFmtId="4" fontId="9" fillId="9" borderId="7" xfId="0" applyNumberFormat="1" applyFont="1" applyFill="1" applyBorder="1" applyAlignment="1">
      <alignment horizontal="center" vertical="center"/>
    </xf>
    <xf numFmtId="0" fontId="14" fillId="9" borderId="7" xfId="0" applyFont="1" applyFill="1" applyBorder="1" applyAlignment="1">
      <alignment horizontal="center" vertical="center" wrapText="1"/>
    </xf>
    <xf numFmtId="4" fontId="20" fillId="9" borderId="12" xfId="0" applyNumberFormat="1" applyFont="1" applyFill="1" applyBorder="1" applyAlignment="1">
      <alignment horizontal="center" vertical="center"/>
    </xf>
    <xf numFmtId="0" fontId="0" fillId="0" borderId="0" xfId="0" applyFont="1"/>
    <xf numFmtId="0" fontId="14" fillId="9" borderId="12" xfId="0" applyFont="1" applyFill="1" applyBorder="1" applyAlignment="1">
      <alignment horizontal="center" vertical="center" wrapText="1"/>
    </xf>
    <xf numFmtId="4" fontId="20" fillId="9" borderId="7" xfId="0" applyNumberFormat="1" applyFont="1" applyFill="1" applyBorder="1" applyAlignment="1">
      <alignment horizontal="center" vertical="center"/>
    </xf>
    <xf numFmtId="166" fontId="6" fillId="0" borderId="3" xfId="0" applyNumberFormat="1" applyFont="1" applyBorder="1" applyAlignment="1">
      <alignment horizontal="center" vertical="center"/>
    </xf>
    <xf numFmtId="4" fontId="8" fillId="0" borderId="22" xfId="0" applyNumberFormat="1" applyFont="1" applyFill="1" applyBorder="1" applyAlignment="1">
      <alignment horizontal="center" vertical="center"/>
    </xf>
    <xf numFmtId="4" fontId="14" fillId="0" borderId="7" xfId="0" applyNumberFormat="1" applyFont="1" applyFill="1" applyBorder="1" applyAlignment="1">
      <alignment horizontal="center" vertical="center" wrapText="1"/>
    </xf>
    <xf numFmtId="167" fontId="9" fillId="0" borderId="7" xfId="0" applyNumberFormat="1" applyFont="1" applyFill="1" applyBorder="1" applyAlignment="1">
      <alignment horizontal="center" vertical="center" wrapText="1"/>
    </xf>
    <xf numFmtId="167" fontId="6" fillId="0" borderId="7" xfId="0" applyNumberFormat="1" applyFont="1" applyFill="1" applyBorder="1" applyAlignment="1">
      <alignment horizontal="center" vertical="center"/>
    </xf>
    <xf numFmtId="0" fontId="2" fillId="0" borderId="0" xfId="0" applyFont="1" applyFill="1" applyAlignment="1">
      <alignment horizontal="right" vertical="center"/>
    </xf>
    <xf numFmtId="166" fontId="8" fillId="7" borderId="21" xfId="0" applyNumberFormat="1" applyFont="1" applyFill="1" applyBorder="1" applyAlignment="1">
      <alignment vertical="center"/>
    </xf>
    <xf numFmtId="166" fontId="8" fillId="7" borderId="8" xfId="0" applyNumberFormat="1" applyFont="1" applyFill="1" applyBorder="1" applyAlignment="1">
      <alignment vertical="center"/>
    </xf>
    <xf numFmtId="4" fontId="9" fillId="0" borderId="7" xfId="0" applyNumberFormat="1" applyFont="1" applyBorder="1" applyAlignment="1">
      <alignment horizontal="center" vertical="center" wrapText="1"/>
    </xf>
    <xf numFmtId="0" fontId="2" fillId="0" borderId="15" xfId="0" applyFont="1" applyBorder="1" applyAlignment="1">
      <alignment horizontal="center" vertical="center"/>
    </xf>
    <xf numFmtId="0" fontId="2" fillId="0" borderId="0" xfId="0" applyFont="1" applyBorder="1" applyAlignment="1">
      <alignment horizontal="center" vertical="center"/>
    </xf>
    <xf numFmtId="166" fontId="8" fillId="4" borderId="8" xfId="0" applyNumberFormat="1" applyFont="1" applyFill="1" applyBorder="1" applyAlignment="1">
      <alignment horizontal="center" vertical="center"/>
    </xf>
    <xf numFmtId="0" fontId="24" fillId="0" borderId="0" xfId="0" applyFont="1"/>
    <xf numFmtId="2" fontId="15" fillId="4" borderId="7" xfId="0" applyNumberFormat="1" applyFont="1" applyFill="1" applyBorder="1" applyAlignment="1">
      <alignment horizontal="center" vertical="center" wrapText="1"/>
    </xf>
    <xf numFmtId="0" fontId="2" fillId="6" borderId="27" xfId="0" applyFont="1" applyFill="1" applyBorder="1" applyAlignment="1">
      <alignment horizontal="center" vertical="center"/>
    </xf>
    <xf numFmtId="0" fontId="25" fillId="0" borderId="0" xfId="0" applyFont="1"/>
    <xf numFmtId="0" fontId="0" fillId="10" borderId="0" xfId="0" applyFill="1" applyAlignment="1">
      <alignment vertical="center"/>
    </xf>
    <xf numFmtId="0" fontId="0" fillId="10" borderId="0" xfId="0" applyFill="1"/>
    <xf numFmtId="4" fontId="6" fillId="0" borderId="7" xfId="0" applyNumberFormat="1" applyFont="1" applyBorder="1" applyAlignment="1">
      <alignment horizontal="left" vertical="center" wrapText="1"/>
    </xf>
    <xf numFmtId="0" fontId="6" fillId="0" borderId="22" xfId="0" applyFont="1" applyBorder="1" applyAlignment="1">
      <alignment horizontal="center" vertical="center" wrapText="1"/>
    </xf>
    <xf numFmtId="4" fontId="9" fillId="0" borderId="7" xfId="0" applyNumberFormat="1" applyFont="1" applyFill="1" applyBorder="1" applyAlignment="1">
      <alignment horizontal="center" vertical="center" wrapText="1"/>
    </xf>
    <xf numFmtId="49" fontId="1" fillId="0" borderId="23" xfId="0" applyNumberFormat="1" applyFont="1" applyBorder="1" applyAlignment="1">
      <alignment horizontal="center" vertical="center"/>
    </xf>
    <xf numFmtId="0" fontId="5" fillId="5" borderId="1" xfId="0" applyFont="1" applyFill="1" applyBorder="1" applyAlignment="1">
      <alignment horizontal="right" vertical="center"/>
    </xf>
    <xf numFmtId="0" fontId="5" fillId="5" borderId="1" xfId="0" applyFont="1" applyFill="1" applyBorder="1" applyAlignment="1">
      <alignment horizontal="left" vertical="center"/>
    </xf>
    <xf numFmtId="0" fontId="3" fillId="5" borderId="1" xfId="0" applyFont="1" applyFill="1" applyBorder="1" applyAlignment="1">
      <alignment horizontal="center" vertical="center"/>
    </xf>
    <xf numFmtId="0" fontId="3" fillId="2" borderId="1" xfId="0" applyFont="1" applyFill="1" applyBorder="1" applyAlignment="1">
      <alignment horizontal="center" vertical="center"/>
    </xf>
    <xf numFmtId="166" fontId="23" fillId="11" borderId="8" xfId="0" applyNumberFormat="1" applyFont="1" applyFill="1" applyBorder="1" applyAlignment="1">
      <alignment horizontal="center" vertical="center"/>
    </xf>
    <xf numFmtId="168" fontId="15" fillId="4" borderId="12" xfId="0" applyNumberFormat="1" applyFont="1" applyFill="1" applyBorder="1" applyAlignment="1">
      <alignment horizontal="center" vertical="center" wrapText="1"/>
    </xf>
    <xf numFmtId="0" fontId="11" fillId="0" borderId="0" xfId="0" applyFont="1" applyFill="1"/>
    <xf numFmtId="4" fontId="6" fillId="0" borderId="7" xfId="0" applyNumberFormat="1" applyFont="1" applyFill="1" applyBorder="1" applyAlignment="1">
      <alignment horizontal="center" vertical="center" wrapText="1"/>
    </xf>
    <xf numFmtId="4" fontId="7" fillId="0" borderId="22" xfId="0" applyNumberFormat="1" applyFont="1" applyBorder="1" applyAlignment="1">
      <alignment horizontal="center" vertical="center"/>
    </xf>
    <xf numFmtId="168" fontId="7" fillId="0" borderId="7" xfId="0" applyNumberFormat="1" applyFont="1" applyBorder="1" applyAlignment="1">
      <alignment horizontal="center" vertical="center"/>
    </xf>
    <xf numFmtId="168" fontId="7" fillId="0" borderId="7" xfId="0" applyNumberFormat="1" applyFont="1" applyFill="1" applyBorder="1" applyAlignment="1">
      <alignment horizontal="center" vertical="center"/>
    </xf>
    <xf numFmtId="4" fontId="6" fillId="0" borderId="7" xfId="0" applyNumberFormat="1" applyFont="1" applyBorder="1" applyAlignment="1">
      <alignment horizontal="center" vertical="center" wrapText="1"/>
    </xf>
    <xf numFmtId="168" fontId="6" fillId="0" borderId="7" xfId="0" applyNumberFormat="1" applyFont="1" applyBorder="1" applyAlignment="1">
      <alignment horizontal="center" vertical="center"/>
    </xf>
    <xf numFmtId="168" fontId="6" fillId="0" borderId="7" xfId="0" applyNumberFormat="1" applyFont="1" applyFill="1" applyBorder="1" applyAlignment="1">
      <alignment horizontal="center" vertical="center"/>
    </xf>
    <xf numFmtId="168" fontId="7" fillId="0" borderId="7" xfId="0" applyNumberFormat="1" applyFont="1" applyBorder="1" applyAlignment="1">
      <alignment horizontal="center" vertical="center" wrapText="1"/>
    </xf>
    <xf numFmtId="168" fontId="7" fillId="0" borderId="7" xfId="0" applyNumberFormat="1" applyFont="1" applyFill="1" applyBorder="1" applyAlignment="1">
      <alignment horizontal="center" vertical="center" wrapText="1"/>
    </xf>
    <xf numFmtId="4" fontId="6" fillId="0" borderId="7" xfId="0" applyNumberFormat="1" applyFont="1" applyBorder="1" applyAlignment="1">
      <alignment horizontal="center" vertical="center"/>
    </xf>
    <xf numFmtId="4" fontId="7" fillId="0" borderId="22" xfId="0" applyNumberFormat="1" applyFont="1" applyFill="1" applyBorder="1" applyAlignment="1">
      <alignment horizontal="center" vertical="center"/>
    </xf>
    <xf numFmtId="4" fontId="7" fillId="0" borderId="28" xfId="0" applyNumberFormat="1" applyFont="1" applyBorder="1" applyAlignment="1">
      <alignment horizontal="center" vertical="center"/>
    </xf>
    <xf numFmtId="4" fontId="6" fillId="8" borderId="7" xfId="0" applyNumberFormat="1" applyFont="1" applyFill="1" applyBorder="1" applyAlignment="1">
      <alignment horizontal="center" vertical="center" wrapText="1"/>
    </xf>
    <xf numFmtId="0" fontId="28" fillId="0" borderId="0" xfId="0" applyFont="1"/>
    <xf numFmtId="0" fontId="20" fillId="0" borderId="0" xfId="0" applyFont="1"/>
    <xf numFmtId="167" fontId="19" fillId="11" borderId="8" xfId="0" applyNumberFormat="1" applyFont="1" applyFill="1" applyBorder="1" applyAlignment="1">
      <alignment horizontal="center" vertical="center"/>
    </xf>
    <xf numFmtId="167" fontId="27" fillId="11" borderId="7" xfId="0" applyNumberFormat="1" applyFont="1" applyFill="1" applyBorder="1" applyAlignment="1">
      <alignment horizontal="center" vertical="center"/>
    </xf>
    <xf numFmtId="0" fontId="16" fillId="0" borderId="0" xfId="0" applyFont="1" applyBorder="1" applyAlignment="1">
      <alignment horizontal="center" vertical="center" wrapText="1"/>
    </xf>
    <xf numFmtId="0" fontId="3" fillId="0" borderId="0" xfId="0" applyFont="1" applyBorder="1" applyAlignment="1">
      <alignment horizontal="center" vertical="center"/>
    </xf>
    <xf numFmtId="170" fontId="6" fillId="0" borderId="7" xfId="0" applyNumberFormat="1" applyFont="1" applyBorder="1" applyAlignment="1">
      <alignment horizontal="center" vertical="center"/>
    </xf>
    <xf numFmtId="4" fontId="6" fillId="0" borderId="7" xfId="0" applyNumberFormat="1" applyFont="1" applyFill="1" applyBorder="1" applyAlignment="1">
      <alignment horizontal="center" vertical="center"/>
    </xf>
    <xf numFmtId="0" fontId="6" fillId="0" borderId="7" xfId="0" applyNumberFormat="1" applyFont="1" applyFill="1" applyBorder="1" applyAlignment="1">
      <alignment horizontal="center" vertical="center"/>
    </xf>
    <xf numFmtId="4" fontId="6" fillId="0" borderId="7" xfId="0" applyNumberFormat="1" applyFont="1" applyFill="1" applyBorder="1" applyAlignment="1">
      <alignment horizontal="center" vertical="center" wrapText="1"/>
    </xf>
    <xf numFmtId="2" fontId="6" fillId="0" borderId="7" xfId="0" applyNumberFormat="1" applyFont="1" applyBorder="1" applyAlignment="1">
      <alignment horizontal="center" vertical="center" wrapText="1"/>
    </xf>
    <xf numFmtId="2" fontId="6" fillId="0" borderId="7" xfId="0" applyNumberFormat="1" applyFont="1" applyBorder="1" applyAlignment="1">
      <alignment horizontal="center" vertical="center"/>
    </xf>
    <xf numFmtId="167" fontId="9" fillId="0" borderId="7" xfId="0" applyNumberFormat="1" applyFont="1" applyFill="1" applyBorder="1" applyAlignment="1">
      <alignment horizontal="center" vertical="center"/>
    </xf>
    <xf numFmtId="0" fontId="0" fillId="0" borderId="0" xfId="0"/>
    <xf numFmtId="0" fontId="0" fillId="10" borderId="0" xfId="0" applyFill="1" applyAlignment="1">
      <alignment vertical="center"/>
    </xf>
    <xf numFmtId="0" fontId="0" fillId="10" borderId="0" xfId="0" applyFill="1"/>
    <xf numFmtId="4" fontId="6" fillId="0" borderId="7" xfId="0" applyNumberFormat="1" applyFont="1" applyFill="1" applyBorder="1" applyAlignment="1">
      <alignment horizontal="center" vertical="center"/>
    </xf>
    <xf numFmtId="4" fontId="6" fillId="0" borderId="7" xfId="0" applyNumberFormat="1" applyFont="1" applyBorder="1" applyAlignment="1">
      <alignment horizontal="center" vertical="center" wrapText="1"/>
    </xf>
    <xf numFmtId="4" fontId="7" fillId="0" borderId="7" xfId="0" applyNumberFormat="1" applyFont="1" applyBorder="1" applyAlignment="1">
      <alignment horizontal="center" vertical="center"/>
    </xf>
    <xf numFmtId="0" fontId="2" fillId="0" borderId="0" xfId="0" applyFont="1" applyAlignment="1">
      <alignment horizontal="center" vertical="center"/>
    </xf>
    <xf numFmtId="171" fontId="6" fillId="0" borderId="7" xfId="0" applyNumberFormat="1" applyFont="1" applyFill="1" applyBorder="1" applyAlignment="1">
      <alignment horizontal="center" vertical="center"/>
    </xf>
    <xf numFmtId="171" fontId="9" fillId="0" borderId="7" xfId="0" applyNumberFormat="1" applyFont="1" applyFill="1" applyBorder="1" applyAlignment="1">
      <alignment horizontal="center" vertical="center" wrapText="1"/>
    </xf>
    <xf numFmtId="0" fontId="1" fillId="0" borderId="7" xfId="0" applyFont="1" applyBorder="1" applyAlignment="1">
      <alignment horizontal="center" vertical="center"/>
    </xf>
    <xf numFmtId="168" fontId="6" fillId="0" borderId="7" xfId="0" applyNumberFormat="1" applyFont="1" applyBorder="1" applyAlignment="1">
      <alignment horizontal="center" vertical="center"/>
    </xf>
    <xf numFmtId="0" fontId="0" fillId="0" borderId="0" xfId="0"/>
    <xf numFmtId="167" fontId="9" fillId="0" borderId="7" xfId="0" applyNumberFormat="1" applyFont="1" applyBorder="1" applyAlignment="1">
      <alignment horizontal="center" vertical="center" wrapText="1"/>
    </xf>
    <xf numFmtId="167" fontId="6" fillId="0" borderId="7" xfId="0" applyNumberFormat="1" applyFont="1" applyBorder="1" applyAlignment="1">
      <alignment horizontal="center" vertical="center"/>
    </xf>
    <xf numFmtId="4" fontId="20" fillId="9" borderId="7" xfId="0" applyNumberFormat="1" applyFont="1" applyFill="1" applyBorder="1" applyAlignment="1">
      <alignment horizontal="center" vertical="center"/>
    </xf>
    <xf numFmtId="4" fontId="14" fillId="0" borderId="7" xfId="0" applyNumberFormat="1" applyFont="1" applyFill="1" applyBorder="1" applyAlignment="1">
      <alignment horizontal="center" vertical="center" wrapText="1"/>
    </xf>
    <xf numFmtId="167" fontId="6" fillId="0" borderId="7" xfId="0" applyNumberFormat="1" applyFont="1" applyFill="1" applyBorder="1" applyAlignment="1">
      <alignment horizontal="center" vertical="center"/>
    </xf>
    <xf numFmtId="2" fontId="15" fillId="4" borderId="7" xfId="0" applyNumberFormat="1" applyFont="1" applyFill="1" applyBorder="1" applyAlignment="1">
      <alignment horizontal="center" vertical="center" wrapText="1"/>
    </xf>
    <xf numFmtId="4" fontId="6" fillId="0" borderId="7" xfId="0" applyNumberFormat="1" applyFont="1" applyFill="1" applyBorder="1" applyAlignment="1">
      <alignment horizontal="center" vertical="center"/>
    </xf>
    <xf numFmtId="4" fontId="9" fillId="0" borderId="7" xfId="0" applyNumberFormat="1" applyFont="1" applyFill="1" applyBorder="1" applyAlignment="1">
      <alignment horizontal="center" vertical="center" wrapText="1"/>
    </xf>
    <xf numFmtId="0" fontId="11" fillId="0" borderId="0" xfId="0" applyFont="1" applyFill="1"/>
    <xf numFmtId="4" fontId="6" fillId="0" borderId="7" xfId="0" applyNumberFormat="1" applyFont="1" applyFill="1" applyBorder="1" applyAlignment="1">
      <alignment horizontal="center" vertical="center" wrapText="1"/>
    </xf>
    <xf numFmtId="4" fontId="7" fillId="0" borderId="22" xfId="0" applyNumberFormat="1" applyFont="1" applyBorder="1" applyAlignment="1">
      <alignment horizontal="center" vertical="center"/>
    </xf>
    <xf numFmtId="4" fontId="6" fillId="0" borderId="7" xfId="0" applyNumberFormat="1" applyFont="1" applyBorder="1" applyAlignment="1">
      <alignment horizontal="center" vertical="center" wrapText="1"/>
    </xf>
    <xf numFmtId="168" fontId="6" fillId="0" borderId="7" xfId="0" applyNumberFormat="1" applyFont="1" applyBorder="1" applyAlignment="1">
      <alignment horizontal="center" vertical="center"/>
    </xf>
    <xf numFmtId="168" fontId="6" fillId="0" borderId="7" xfId="0" applyNumberFormat="1" applyFont="1" applyFill="1" applyBorder="1" applyAlignment="1">
      <alignment horizontal="center" vertical="center"/>
    </xf>
    <xf numFmtId="4" fontId="6" fillId="0" borderId="7" xfId="0" applyNumberFormat="1" applyFont="1" applyBorder="1" applyAlignment="1">
      <alignment horizontal="center" vertical="center"/>
    </xf>
    <xf numFmtId="4" fontId="7" fillId="0" borderId="22" xfId="0" applyNumberFormat="1" applyFont="1" applyFill="1" applyBorder="1" applyAlignment="1">
      <alignment horizontal="center" vertical="center"/>
    </xf>
    <xf numFmtId="4" fontId="9" fillId="0" borderId="20" xfId="0" applyNumberFormat="1" applyFont="1" applyBorder="1" applyAlignment="1">
      <alignment horizontal="center" vertical="center" wrapText="1"/>
    </xf>
    <xf numFmtId="4" fontId="6" fillId="8" borderId="7" xfId="0" applyNumberFormat="1" applyFont="1" applyFill="1" applyBorder="1" applyAlignment="1">
      <alignment horizontal="center" vertical="center" wrapText="1"/>
    </xf>
    <xf numFmtId="167" fontId="9" fillId="0" borderId="20" xfId="0" applyNumberFormat="1" applyFont="1" applyFill="1" applyBorder="1" applyAlignment="1">
      <alignment horizontal="center" vertical="center" wrapText="1"/>
    </xf>
    <xf numFmtId="167" fontId="9" fillId="0" borderId="20" xfId="0" applyNumberFormat="1" applyFont="1" applyBorder="1" applyAlignment="1">
      <alignment horizontal="center" vertical="center" wrapText="1"/>
    </xf>
    <xf numFmtId="167" fontId="6" fillId="0" borderId="20" xfId="0" applyNumberFormat="1" applyFont="1" applyFill="1" applyBorder="1" applyAlignment="1">
      <alignment horizontal="center" vertical="center"/>
    </xf>
    <xf numFmtId="168" fontId="9" fillId="0" borderId="7" xfId="0" applyNumberFormat="1" applyFont="1" applyBorder="1" applyAlignment="1">
      <alignment horizontal="center" vertical="center"/>
    </xf>
    <xf numFmtId="168" fontId="9" fillId="0" borderId="7" xfId="0" applyNumberFormat="1" applyFont="1" applyFill="1" applyBorder="1" applyAlignment="1">
      <alignment horizontal="center" vertical="center"/>
    </xf>
    <xf numFmtId="166" fontId="26" fillId="11" borderId="7" xfId="0" applyNumberFormat="1" applyFont="1" applyFill="1" applyBorder="1" applyAlignment="1">
      <alignment horizontal="center" vertical="center" wrapText="1"/>
    </xf>
    <xf numFmtId="166" fontId="26" fillId="11" borderId="12" xfId="0" applyNumberFormat="1" applyFont="1" applyFill="1" applyBorder="1" applyAlignment="1">
      <alignment horizontal="center" vertical="center" wrapText="1"/>
    </xf>
    <xf numFmtId="49" fontId="18" fillId="0" borderId="22" xfId="0" applyNumberFormat="1" applyFont="1" applyFill="1" applyBorder="1" applyAlignment="1">
      <alignment horizontal="center" vertical="center"/>
    </xf>
    <xf numFmtId="49" fontId="18" fillId="0" borderId="28" xfId="0" applyNumberFormat="1" applyFont="1" applyFill="1" applyBorder="1" applyAlignment="1">
      <alignment horizontal="center" vertical="center"/>
    </xf>
    <xf numFmtId="49" fontId="18" fillId="0" borderId="20" xfId="0" applyNumberFormat="1" applyFont="1" applyFill="1" applyBorder="1" applyAlignment="1">
      <alignment horizontal="center" vertical="center"/>
    </xf>
    <xf numFmtId="0" fontId="6" fillId="0" borderId="7" xfId="0" applyFont="1" applyFill="1" applyBorder="1" applyAlignment="1">
      <alignment horizontal="left" vertical="center" wrapText="1"/>
    </xf>
    <xf numFmtId="4" fontId="18" fillId="0" borderId="28" xfId="0" applyNumberFormat="1" applyFont="1" applyFill="1" applyBorder="1" applyAlignment="1">
      <alignment horizontal="left" vertical="top" wrapText="1"/>
    </xf>
    <xf numFmtId="4" fontId="18" fillId="0" borderId="20" xfId="0" applyNumberFormat="1" applyFont="1" applyFill="1" applyBorder="1" applyAlignment="1">
      <alignment horizontal="left" vertical="top" wrapText="1"/>
    </xf>
    <xf numFmtId="49" fontId="1" fillId="0" borderId="23" xfId="0" applyNumberFormat="1" applyFont="1" applyBorder="1" applyAlignment="1">
      <alignment horizontal="center" vertical="center"/>
    </xf>
    <xf numFmtId="49" fontId="1" fillId="0" borderId="26" xfId="0" applyNumberFormat="1" applyFont="1" applyBorder="1" applyAlignment="1">
      <alignment horizontal="center" vertical="center"/>
    </xf>
    <xf numFmtId="49" fontId="1" fillId="0" borderId="10" xfId="0" applyNumberFormat="1" applyFont="1" applyBorder="1" applyAlignment="1">
      <alignment horizontal="center" vertical="center"/>
    </xf>
    <xf numFmtId="0" fontId="6" fillId="0" borderId="7" xfId="0" applyFont="1" applyBorder="1" applyAlignment="1">
      <alignment horizontal="left" vertical="center" wrapText="1"/>
    </xf>
    <xf numFmtId="4" fontId="6" fillId="0" borderId="7" xfId="0" applyNumberFormat="1" applyFont="1" applyFill="1" applyBorder="1" applyAlignment="1">
      <alignment horizontal="left" vertical="center" wrapText="1"/>
    </xf>
    <xf numFmtId="0" fontId="6" fillId="0" borderId="7" xfId="0" applyFont="1" applyBorder="1" applyAlignment="1">
      <alignment horizontal="center" vertical="center" wrapText="1"/>
    </xf>
    <xf numFmtId="49" fontId="18" fillId="0" borderId="26" xfId="0" applyNumberFormat="1" applyFont="1" applyFill="1" applyBorder="1" applyAlignment="1">
      <alignment horizontal="center" vertical="center"/>
    </xf>
    <xf numFmtId="0" fontId="6" fillId="0" borderId="22" xfId="0" applyFont="1" applyFill="1" applyBorder="1" applyAlignment="1">
      <alignment horizontal="center" vertical="center" wrapText="1"/>
    </xf>
    <xf numFmtId="49" fontId="1" fillId="0" borderId="7" xfId="0" applyNumberFormat="1" applyFont="1" applyBorder="1" applyAlignment="1">
      <alignment horizontal="center" vertical="center"/>
    </xf>
    <xf numFmtId="0" fontId="6" fillId="0" borderId="28" xfId="0" applyFont="1" applyFill="1" applyBorder="1" applyAlignment="1">
      <alignment horizontal="center" vertical="center" wrapText="1"/>
    </xf>
    <xf numFmtId="0" fontId="6" fillId="0" borderId="20" xfId="0" applyFont="1" applyFill="1" applyBorder="1" applyAlignment="1">
      <alignment horizontal="center" vertical="center" wrapText="1"/>
    </xf>
    <xf numFmtId="4" fontId="29" fillId="0" borderId="22" xfId="0" applyNumberFormat="1" applyFont="1" applyFill="1" applyBorder="1" applyAlignment="1">
      <alignment horizontal="center" vertical="center" wrapText="1"/>
    </xf>
    <xf numFmtId="4" fontId="29" fillId="0" borderId="28" xfId="0" applyNumberFormat="1" applyFont="1" applyFill="1" applyBorder="1" applyAlignment="1">
      <alignment horizontal="center" vertical="center" wrapText="1"/>
    </xf>
    <xf numFmtId="4" fontId="29" fillId="0" borderId="20" xfId="0" applyNumberFormat="1" applyFont="1" applyFill="1" applyBorder="1" applyAlignment="1">
      <alignment horizontal="center" vertical="center" wrapText="1"/>
    </xf>
    <xf numFmtId="4" fontId="6" fillId="0" borderId="22" xfId="0" applyNumberFormat="1" applyFont="1" applyFill="1" applyBorder="1" applyAlignment="1">
      <alignment horizontal="left" vertical="center" wrapText="1"/>
    </xf>
    <xf numFmtId="4" fontId="6" fillId="0" borderId="28" xfId="0" applyNumberFormat="1" applyFont="1" applyFill="1" applyBorder="1" applyAlignment="1">
      <alignment horizontal="left" vertical="center" wrapText="1"/>
    </xf>
    <xf numFmtId="4" fontId="6" fillId="0" borderId="20" xfId="0" applyNumberFormat="1" applyFont="1" applyFill="1" applyBorder="1" applyAlignment="1">
      <alignment horizontal="left" vertical="center" wrapText="1"/>
    </xf>
    <xf numFmtId="0" fontId="6" fillId="0" borderId="7" xfId="0" applyFont="1" applyFill="1" applyBorder="1" applyAlignment="1">
      <alignment horizontal="center" vertical="center" wrapText="1"/>
    </xf>
    <xf numFmtId="49" fontId="6" fillId="0" borderId="7" xfId="0" applyNumberFormat="1" applyFont="1" applyBorder="1" applyAlignment="1">
      <alignment horizontal="left" vertical="center" wrapText="1"/>
    </xf>
    <xf numFmtId="0" fontId="2" fillId="6" borderId="35" xfId="0" applyFont="1" applyFill="1" applyBorder="1" applyAlignment="1">
      <alignment horizontal="center"/>
    </xf>
    <xf numFmtId="0" fontId="2" fillId="6" borderId="33" xfId="0" applyFont="1" applyFill="1" applyBorder="1" applyAlignment="1">
      <alignment horizontal="center"/>
    </xf>
    <xf numFmtId="0" fontId="2" fillId="6" borderId="34" xfId="0" applyFont="1" applyFill="1" applyBorder="1" applyAlignment="1">
      <alignment horizontal="center"/>
    </xf>
    <xf numFmtId="49" fontId="1" fillId="0" borderId="32" xfId="0" applyNumberFormat="1" applyFont="1" applyBorder="1" applyAlignment="1">
      <alignment horizontal="center" vertical="center"/>
    </xf>
    <xf numFmtId="49" fontId="1" fillId="0" borderId="22" xfId="0" applyNumberFormat="1" applyFont="1" applyBorder="1" applyAlignment="1">
      <alignment horizontal="center" vertical="center"/>
    </xf>
    <xf numFmtId="49" fontId="1" fillId="0" borderId="28" xfId="0" applyNumberFormat="1" applyFont="1" applyBorder="1" applyAlignment="1">
      <alignment horizontal="center" vertical="center"/>
    </xf>
    <xf numFmtId="49" fontId="1" fillId="0" borderId="20" xfId="0" applyNumberFormat="1" applyFont="1" applyBorder="1" applyAlignment="1">
      <alignment horizontal="center" vertical="center"/>
    </xf>
    <xf numFmtId="0" fontId="2" fillId="6" borderId="21" xfId="0" applyFont="1" applyFill="1" applyBorder="1" applyAlignment="1">
      <alignment horizontal="center"/>
    </xf>
    <xf numFmtId="0" fontId="2" fillId="6" borderId="36" xfId="0" applyFont="1" applyFill="1" applyBorder="1" applyAlignment="1">
      <alignment horizontal="center" vertical="center"/>
    </xf>
    <xf numFmtId="0" fontId="2" fillId="6" borderId="37" xfId="0" applyFont="1" applyFill="1" applyBorder="1" applyAlignment="1">
      <alignment horizontal="center" vertical="center"/>
    </xf>
    <xf numFmtId="0" fontId="0" fillId="0" borderId="28" xfId="0" applyBorder="1" applyAlignment="1">
      <alignment horizontal="center" vertical="center"/>
    </xf>
    <xf numFmtId="0" fontId="0" fillId="0" borderId="20" xfId="0" applyBorder="1" applyAlignment="1">
      <alignment horizontal="center" vertical="center"/>
    </xf>
    <xf numFmtId="0" fontId="14" fillId="0" borderId="22" xfId="0" applyFont="1" applyBorder="1" applyAlignment="1">
      <alignment wrapText="1"/>
    </xf>
    <xf numFmtId="0" fontId="0" fillId="0" borderId="28" xfId="0" applyFont="1" applyBorder="1" applyAlignment="1">
      <alignment wrapText="1"/>
    </xf>
    <xf numFmtId="0" fontId="0" fillId="0" borderId="20" xfId="0" applyFont="1" applyBorder="1" applyAlignment="1">
      <alignment wrapText="1"/>
    </xf>
    <xf numFmtId="4" fontId="6" fillId="0" borderId="22" xfId="0" applyNumberFormat="1" applyFont="1" applyBorder="1" applyAlignment="1">
      <alignment horizontal="left" vertical="center" wrapText="1"/>
    </xf>
    <xf numFmtId="0" fontId="0" fillId="0" borderId="28" xfId="0" applyBorder="1" applyAlignment="1">
      <alignment horizontal="left" vertical="center" wrapText="1"/>
    </xf>
    <xf numFmtId="0" fontId="0" fillId="0" borderId="20" xfId="0" applyBorder="1" applyAlignment="1">
      <alignment horizontal="left" vertical="center" wrapText="1"/>
    </xf>
    <xf numFmtId="49" fontId="14" fillId="0" borderId="22" xfId="0" applyNumberFormat="1" applyFont="1" applyBorder="1" applyAlignment="1">
      <alignment wrapText="1"/>
    </xf>
    <xf numFmtId="0" fontId="0" fillId="0" borderId="28" xfId="0" applyBorder="1" applyAlignment="1">
      <alignment wrapText="1"/>
    </xf>
    <xf numFmtId="0" fontId="0" fillId="0" borderId="20" xfId="0" applyBorder="1" applyAlignment="1">
      <alignment wrapText="1"/>
    </xf>
    <xf numFmtId="4" fontId="6" fillId="0" borderId="22" xfId="0" applyNumberFormat="1" applyFont="1" applyFill="1" applyBorder="1" applyAlignment="1">
      <alignment horizontal="center" vertical="center" wrapText="1"/>
    </xf>
    <xf numFmtId="4" fontId="6" fillId="0" borderId="28" xfId="0" applyNumberFormat="1" applyFont="1" applyFill="1" applyBorder="1" applyAlignment="1">
      <alignment horizontal="center" vertical="center" wrapText="1"/>
    </xf>
    <xf numFmtId="4" fontId="6" fillId="0" borderId="20" xfId="0" applyNumberFormat="1" applyFont="1" applyFill="1" applyBorder="1" applyAlignment="1">
      <alignment horizontal="center" vertical="center" wrapText="1"/>
    </xf>
    <xf numFmtId="0" fontId="3" fillId="9" borderId="25" xfId="0" applyFont="1" applyFill="1" applyBorder="1" applyAlignment="1">
      <alignment horizontal="center" vertical="center"/>
    </xf>
    <xf numFmtId="4" fontId="3" fillId="9" borderId="12" xfId="0" applyNumberFormat="1" applyFont="1" applyFill="1" applyBorder="1" applyAlignment="1">
      <alignment horizontal="center" vertical="center"/>
    </xf>
    <xf numFmtId="0" fontId="19" fillId="9" borderId="24" xfId="0" applyFont="1" applyFill="1" applyBorder="1" applyAlignment="1">
      <alignment horizontal="center" vertical="center" wrapText="1"/>
    </xf>
    <xf numFmtId="166" fontId="8" fillId="7" borderId="18" xfId="0" applyNumberFormat="1" applyFont="1" applyFill="1" applyBorder="1" applyAlignment="1">
      <alignment horizontal="center" vertical="center"/>
    </xf>
    <xf numFmtId="166" fontId="8" fillId="7" borderId="29" xfId="0" applyNumberFormat="1" applyFont="1" applyFill="1" applyBorder="1" applyAlignment="1">
      <alignment horizontal="center" vertical="center"/>
    </xf>
    <xf numFmtId="166" fontId="8" fillId="7" borderId="30" xfId="0" applyNumberFormat="1" applyFont="1" applyFill="1" applyBorder="1" applyAlignment="1">
      <alignment horizontal="center" vertical="center"/>
    </xf>
    <xf numFmtId="4" fontId="3" fillId="9" borderId="22" xfId="0" applyNumberFormat="1" applyFont="1" applyFill="1" applyBorder="1" applyAlignment="1">
      <alignment horizontal="center" vertical="center"/>
    </xf>
    <xf numFmtId="4" fontId="3" fillId="9" borderId="28" xfId="0" applyNumberFormat="1" applyFont="1" applyFill="1" applyBorder="1" applyAlignment="1">
      <alignment horizontal="center" vertical="center"/>
    </xf>
    <xf numFmtId="4" fontId="3" fillId="9" borderId="24" xfId="0" applyNumberFormat="1" applyFont="1" applyFill="1" applyBorder="1" applyAlignment="1">
      <alignment horizontal="center" vertical="center"/>
    </xf>
    <xf numFmtId="0" fontId="2" fillId="6" borderId="31" xfId="0" applyFont="1" applyFill="1" applyBorder="1" applyAlignment="1">
      <alignment horizontal="center"/>
    </xf>
    <xf numFmtId="0" fontId="6" fillId="0" borderId="22" xfId="0" applyFont="1" applyFill="1" applyBorder="1" applyAlignment="1">
      <alignment horizontal="left" vertical="center" wrapText="1"/>
    </xf>
    <xf numFmtId="0" fontId="6" fillId="0" borderId="28" xfId="0" applyFont="1" applyFill="1" applyBorder="1" applyAlignment="1">
      <alignment horizontal="left" vertical="center" wrapText="1"/>
    </xf>
    <xf numFmtId="0" fontId="6" fillId="0" borderId="20" xfId="0" applyFont="1" applyFill="1" applyBorder="1" applyAlignment="1">
      <alignment horizontal="left" vertical="center" wrapText="1"/>
    </xf>
    <xf numFmtId="4" fontId="28" fillId="0" borderId="28" xfId="0" applyNumberFormat="1" applyFont="1" applyFill="1" applyBorder="1" applyAlignment="1">
      <alignment horizontal="left" vertical="center" wrapText="1"/>
    </xf>
    <xf numFmtId="4" fontId="28" fillId="0" borderId="20" xfId="0" applyNumberFormat="1" applyFont="1" applyFill="1" applyBorder="1" applyAlignment="1">
      <alignment horizontal="left" vertical="center" wrapText="1"/>
    </xf>
    <xf numFmtId="49" fontId="6" fillId="0" borderId="22" xfId="0" applyNumberFormat="1" applyFont="1" applyBorder="1" applyAlignment="1">
      <alignment horizontal="left" vertical="center" wrapText="1"/>
    </xf>
    <xf numFmtId="49" fontId="6" fillId="0" borderId="28" xfId="0" applyNumberFormat="1" applyFont="1" applyBorder="1" applyAlignment="1">
      <alignment horizontal="left" vertical="center" wrapText="1"/>
    </xf>
    <xf numFmtId="49" fontId="6" fillId="0" borderId="20" xfId="0" applyNumberFormat="1" applyFont="1" applyBorder="1" applyAlignment="1">
      <alignment horizontal="left" vertical="center" wrapText="1"/>
    </xf>
    <xf numFmtId="49" fontId="12" fillId="4" borderId="16" xfId="0" applyNumberFormat="1" applyFont="1" applyFill="1" applyBorder="1" applyAlignment="1">
      <alignment horizontal="center" vertical="center"/>
    </xf>
    <xf numFmtId="0" fontId="8" fillId="4" borderId="17" xfId="0" applyFont="1" applyFill="1" applyBorder="1" applyAlignment="1">
      <alignment horizontal="center" vertical="center" wrapText="1"/>
    </xf>
    <xf numFmtId="2" fontId="13" fillId="4" borderId="17" xfId="0" applyNumberFormat="1" applyFont="1" applyFill="1" applyBorder="1" applyAlignment="1">
      <alignment horizontal="center" vertical="center" wrapText="1"/>
    </xf>
    <xf numFmtId="49" fontId="18" fillId="0" borderId="11" xfId="0" applyNumberFormat="1" applyFont="1" applyFill="1" applyBorder="1" applyAlignment="1">
      <alignment horizontal="center" vertical="center"/>
    </xf>
    <xf numFmtId="4" fontId="18" fillId="0" borderId="22" xfId="0" applyNumberFormat="1" applyFont="1" applyFill="1" applyBorder="1" applyAlignment="1">
      <alignment horizontal="left" vertical="top" wrapText="1" indent="1"/>
    </xf>
    <xf numFmtId="4" fontId="18" fillId="0" borderId="28" xfId="0" applyNumberFormat="1" applyFont="1" applyFill="1" applyBorder="1" applyAlignment="1">
      <alignment horizontal="left" vertical="top" wrapText="1" indent="1"/>
    </xf>
    <xf numFmtId="4" fontId="18" fillId="0" borderId="20" xfId="0" applyNumberFormat="1" applyFont="1" applyFill="1" applyBorder="1" applyAlignment="1">
      <alignment horizontal="left" vertical="top" wrapText="1" indent="1"/>
    </xf>
    <xf numFmtId="4" fontId="31" fillId="0" borderId="22" xfId="0" applyNumberFormat="1" applyFont="1" applyFill="1" applyBorder="1" applyAlignment="1">
      <alignment horizontal="left" vertical="top" wrapText="1" shrinkToFit="1"/>
    </xf>
    <xf numFmtId="4" fontId="6" fillId="0" borderId="28" xfId="0" applyNumberFormat="1" applyFont="1" applyFill="1" applyBorder="1" applyAlignment="1">
      <alignment horizontal="left" vertical="top" wrapText="1" shrinkToFit="1"/>
    </xf>
    <xf numFmtId="4" fontId="6" fillId="0" borderId="20" xfId="0" applyNumberFormat="1" applyFont="1" applyFill="1" applyBorder="1" applyAlignment="1">
      <alignment horizontal="left" vertical="top" wrapText="1" shrinkToFit="1"/>
    </xf>
    <xf numFmtId="49" fontId="18" fillId="0" borderId="11" xfId="0" applyNumberFormat="1" applyFont="1" applyBorder="1" applyAlignment="1">
      <alignment horizontal="center" vertical="center"/>
    </xf>
    <xf numFmtId="0" fontId="16" fillId="6" borderId="19" xfId="0" applyFont="1" applyFill="1" applyBorder="1" applyAlignment="1">
      <alignment horizontal="left" vertical="center" wrapText="1"/>
    </xf>
    <xf numFmtId="4" fontId="6" fillId="0" borderId="22" xfId="0" applyNumberFormat="1" applyFont="1" applyFill="1" applyBorder="1" applyAlignment="1">
      <alignment horizontal="left" vertical="top" wrapText="1"/>
    </xf>
    <xf numFmtId="4" fontId="6" fillId="0" borderId="28" xfId="0" applyNumberFormat="1" applyFont="1" applyFill="1" applyBorder="1" applyAlignment="1">
      <alignment horizontal="left" vertical="top" wrapText="1"/>
    </xf>
    <xf numFmtId="4" fontId="6" fillId="0" borderId="20" xfId="0" applyNumberFormat="1" applyFont="1" applyFill="1" applyBorder="1" applyAlignment="1">
      <alignment horizontal="left" vertical="top" wrapText="1"/>
    </xf>
    <xf numFmtId="0" fontId="23" fillId="2" borderId="3" xfId="0" applyFont="1" applyFill="1" applyBorder="1" applyAlignment="1">
      <alignment horizontal="center" vertical="center"/>
    </xf>
    <xf numFmtId="0" fontId="16" fillId="6" borderId="3" xfId="0" applyFont="1" applyFill="1" applyBorder="1" applyAlignment="1">
      <alignment horizontal="left" vertical="center" wrapText="1"/>
    </xf>
    <xf numFmtId="4" fontId="6" fillId="0" borderId="38" xfId="0" applyNumberFormat="1" applyFont="1" applyFill="1" applyBorder="1" applyAlignment="1">
      <alignment horizontal="left" vertical="center" wrapText="1"/>
    </xf>
    <xf numFmtId="49" fontId="18" fillId="0" borderId="7" xfId="0" applyNumberFormat="1" applyFont="1" applyFill="1" applyBorder="1" applyAlignment="1">
      <alignment horizontal="center" vertical="center"/>
    </xf>
    <xf numFmtId="4" fontId="6" fillId="0" borderId="22" xfId="0" applyNumberFormat="1" applyFont="1" applyFill="1" applyBorder="1" applyAlignment="1">
      <alignment horizontal="left" vertical="top" wrapText="1" shrinkToFit="1"/>
    </xf>
    <xf numFmtId="0" fontId="3" fillId="0" borderId="1" xfId="0" applyFont="1" applyBorder="1" applyAlignment="1">
      <alignment horizontal="center" vertical="center" wrapText="1"/>
    </xf>
    <xf numFmtId="166" fontId="6" fillId="0" borderId="2" xfId="0" applyNumberFormat="1" applyFont="1" applyBorder="1" applyAlignment="1">
      <alignment horizontal="center" vertical="center" wrapText="1"/>
    </xf>
    <xf numFmtId="1" fontId="6" fillId="0" borderId="4" xfId="0" applyNumberFormat="1" applyFont="1" applyBorder="1" applyAlignment="1">
      <alignment horizontal="center" vertical="top" wrapText="1"/>
    </xf>
    <xf numFmtId="49" fontId="7" fillId="11" borderId="2" xfId="0" applyNumberFormat="1" applyFont="1" applyFill="1" applyBorder="1" applyAlignment="1">
      <alignment horizontal="center" vertical="center"/>
    </xf>
    <xf numFmtId="0" fontId="10" fillId="11" borderId="3" xfId="0" applyFont="1" applyFill="1" applyBorder="1" applyAlignment="1">
      <alignment horizontal="center" vertical="center" wrapText="1"/>
    </xf>
    <xf numFmtId="4" fontId="23" fillId="11" borderId="9" xfId="0" applyNumberFormat="1" applyFont="1" applyFill="1" applyBorder="1" applyAlignment="1">
      <alignment horizontal="center" vertical="center"/>
    </xf>
    <xf numFmtId="0" fontId="13" fillId="4" borderId="17" xfId="0" applyFont="1" applyFill="1" applyBorder="1" applyAlignment="1">
      <alignment horizontal="center" vertical="center" wrapText="1"/>
    </xf>
    <xf numFmtId="0" fontId="16" fillId="6" borderId="14" xfId="0" applyFont="1" applyFill="1" applyBorder="1" applyAlignment="1">
      <alignment horizontal="left" vertical="center" wrapText="1"/>
    </xf>
    <xf numFmtId="0" fontId="3" fillId="9" borderId="13" xfId="0" applyFont="1" applyFill="1" applyBorder="1" applyAlignment="1">
      <alignment horizontal="center" vertical="center"/>
    </xf>
  </cellXfs>
  <cellStyles count="7">
    <cellStyle name="Обычный" xfId="0" builtinId="0"/>
    <cellStyle name="Пояснение 2" xfId="1"/>
    <cellStyle name="Финансовый 2" xfId="2"/>
    <cellStyle name="Финансовый 2 2" xfId="3"/>
    <cellStyle name="Финансовый 3" xfId="4"/>
    <cellStyle name="Финансовый 3 2" xfId="5"/>
    <cellStyle name="Финансовый 3 3" xfId="6"/>
  </cellStyles>
  <dxfs count="0"/>
  <tableStyles count="0" defaultTableStyle="TableStyleMedium2" defaultPivotStyle="PivotStyleLight16"/>
  <colors>
    <indexedColors>
      <rgbColor rgb="FF000000"/>
      <rgbColor rgb="FFFFFFFF"/>
      <rgbColor rgb="FFCE181E"/>
      <rgbColor rgb="FF00FF00"/>
      <rgbColor rgb="FF0000FF"/>
      <rgbColor rgb="FFFFFF00"/>
      <rgbColor rgb="FFFF00FF"/>
      <rgbColor rgb="FF00FFFF"/>
      <rgbColor rgb="FF800000"/>
      <rgbColor rgb="FF008000"/>
      <rgbColor rgb="FF000080"/>
      <rgbColor rgb="FF808000"/>
      <rgbColor rgb="FF800080"/>
      <rgbColor rgb="FF2E75B6"/>
      <rgbColor rgb="FFD0CECE"/>
      <rgbColor rgb="FF808080"/>
      <rgbColor rgb="FF5B9BD5"/>
      <rgbColor rgb="FF993366"/>
      <rgbColor rgb="FFFFF2CC"/>
      <rgbColor rgb="FFDEEBF7"/>
      <rgbColor rgb="FF660066"/>
      <rgbColor rgb="FFFBE5D6"/>
      <rgbColor rgb="FF0070C0"/>
      <rgbColor rgb="FFE3D5FF"/>
      <rgbColor rgb="FF000080"/>
      <rgbColor rgb="FFFF00FF"/>
      <rgbColor rgb="FFFFE699"/>
      <rgbColor rgb="FF00FFFF"/>
      <rgbColor rgb="FF800080"/>
      <rgbColor rgb="FF800000"/>
      <rgbColor rgb="FF008080"/>
      <rgbColor rgb="FF0000FF"/>
      <rgbColor rgb="FF00CCFF"/>
      <rgbColor rgb="FFDAE3F3"/>
      <rgbColor rgb="FFE2F0D9"/>
      <rgbColor rgb="FFFFFF99"/>
      <rgbColor rgb="FFC5E0B4"/>
      <rgbColor rgb="FFF4B183"/>
      <rgbColor rgb="FFFFCCCC"/>
      <rgbColor rgb="FFF8CBAD"/>
      <rgbColor rgb="FF4472C4"/>
      <rgbColor rgb="FF33CCCC"/>
      <rgbColor rgb="FF99CC00"/>
      <rgbColor rgb="FFFFD966"/>
      <rgbColor rgb="FFFF9900"/>
      <rgbColor rgb="FFFF6600"/>
      <rgbColor rgb="FF666699"/>
      <rgbColor rgb="FFD9D9D9"/>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82"/>
  <sheetViews>
    <sheetView tabSelected="1" view="pageBreakPreview" zoomScale="65" zoomScaleNormal="50" zoomScaleSheetLayoutView="65" zoomScalePageLayoutView="65" workbookViewId="0">
      <pane xSplit="3" ySplit="4" topLeftCell="D127" activePane="bottomRight" state="frozen"/>
      <selection pane="topRight" activeCell="I1" sqref="I1"/>
      <selection pane="bottomLeft" activeCell="A353" sqref="A353"/>
      <selection pane="bottomRight" activeCell="A2" sqref="A2:G2"/>
    </sheetView>
  </sheetViews>
  <sheetFormatPr defaultColWidth="9.140625" defaultRowHeight="20.25" x14ac:dyDescent="0.3"/>
  <cols>
    <col min="1" max="1" width="10.5703125" style="1" customWidth="1"/>
    <col min="2" max="2" width="105.42578125" style="2" customWidth="1"/>
    <col min="3" max="3" width="22.5703125" style="3" customWidth="1"/>
    <col min="4" max="4" width="19.7109375" style="84" customWidth="1"/>
    <col min="5" max="5" width="21.85546875" style="84" customWidth="1"/>
    <col min="6" max="6" width="22.42578125" style="84" customWidth="1"/>
    <col min="7" max="7" width="233.85546875" style="2" customWidth="1"/>
  </cols>
  <sheetData>
    <row r="1" spans="1:7" x14ac:dyDescent="0.3">
      <c r="B1" s="46"/>
    </row>
    <row r="2" spans="1:7" ht="107.25" customHeight="1" thickBot="1" x14ac:dyDescent="0.3">
      <c r="A2" s="220" t="s">
        <v>0</v>
      </c>
      <c r="B2" s="220"/>
      <c r="C2" s="220"/>
      <c r="D2" s="220"/>
      <c r="E2" s="220"/>
      <c r="F2" s="220"/>
      <c r="G2" s="220"/>
    </row>
    <row r="3" spans="1:7" ht="101.25" customHeight="1" thickBot="1" x14ac:dyDescent="0.3">
      <c r="A3" s="4" t="s">
        <v>1</v>
      </c>
      <c r="B3" s="5" t="s">
        <v>2</v>
      </c>
      <c r="C3" s="41"/>
      <c r="D3" s="221" t="s">
        <v>53</v>
      </c>
      <c r="E3" s="221"/>
      <c r="F3" s="221"/>
      <c r="G3" s="222" t="s">
        <v>3</v>
      </c>
    </row>
    <row r="4" spans="1:7" ht="141.75" customHeight="1" thickBot="1" x14ac:dyDescent="0.3">
      <c r="A4" s="4"/>
      <c r="B4" s="6" t="s">
        <v>4</v>
      </c>
      <c r="C4" s="7" t="s">
        <v>5</v>
      </c>
      <c r="D4" s="8" t="s">
        <v>74</v>
      </c>
      <c r="E4" s="7" t="s">
        <v>54</v>
      </c>
      <c r="F4" s="9" t="s">
        <v>101</v>
      </c>
      <c r="G4" s="222"/>
    </row>
    <row r="5" spans="1:7" s="10" customFormat="1" ht="24.75" customHeight="1" thickBot="1" x14ac:dyDescent="0.3">
      <c r="A5" s="223"/>
      <c r="B5" s="224" t="s">
        <v>49</v>
      </c>
      <c r="C5" s="67" t="s">
        <v>6</v>
      </c>
      <c r="D5" s="85">
        <f>D6+D7+D8</f>
        <v>674.32584313000007</v>
      </c>
      <c r="E5" s="85">
        <f>E6+E7+E8</f>
        <v>522.21376049000003</v>
      </c>
      <c r="F5" s="85">
        <f>F6+F7+F8</f>
        <v>223.98456193999996</v>
      </c>
      <c r="G5" s="225"/>
    </row>
    <row r="6" spans="1:7" s="10" customFormat="1" ht="24.75" customHeight="1" thickBot="1" x14ac:dyDescent="0.3">
      <c r="A6" s="223"/>
      <c r="B6" s="224"/>
      <c r="C6" s="131" t="s">
        <v>7</v>
      </c>
      <c r="D6" s="86">
        <f t="shared" ref="D6:F8" si="0">D95+D11</f>
        <v>78.163207490000005</v>
      </c>
      <c r="E6" s="86">
        <f t="shared" si="0"/>
        <v>77.122241819999999</v>
      </c>
      <c r="F6" s="86">
        <f t="shared" si="0"/>
        <v>22.5264229</v>
      </c>
      <c r="G6" s="225"/>
    </row>
    <row r="7" spans="1:7" s="10" customFormat="1" ht="24.75" customHeight="1" thickBot="1" x14ac:dyDescent="0.3">
      <c r="A7" s="223"/>
      <c r="B7" s="224"/>
      <c r="C7" s="131" t="s">
        <v>8</v>
      </c>
      <c r="D7" s="86">
        <f t="shared" si="0"/>
        <v>566.2708448300001</v>
      </c>
      <c r="E7" s="86">
        <f t="shared" si="0"/>
        <v>419.87456565000002</v>
      </c>
      <c r="F7" s="86">
        <f t="shared" si="0"/>
        <v>189.86511559999997</v>
      </c>
      <c r="G7" s="225"/>
    </row>
    <row r="8" spans="1:7" s="10" customFormat="1" ht="24.75" customHeight="1" thickBot="1" x14ac:dyDescent="0.3">
      <c r="A8" s="223"/>
      <c r="B8" s="224"/>
      <c r="C8" s="132" t="s">
        <v>9</v>
      </c>
      <c r="D8" s="86">
        <f t="shared" si="0"/>
        <v>29.89179081</v>
      </c>
      <c r="E8" s="86">
        <f t="shared" si="0"/>
        <v>25.216953019999998</v>
      </c>
      <c r="F8" s="86">
        <f t="shared" si="0"/>
        <v>11.59302344</v>
      </c>
      <c r="G8" s="225"/>
    </row>
    <row r="9" spans="1:7" s="10" customFormat="1" ht="11.25" customHeight="1" thickBot="1" x14ac:dyDescent="0.3">
      <c r="A9" s="11"/>
      <c r="B9" s="12"/>
      <c r="C9" s="13"/>
      <c r="D9" s="14"/>
      <c r="E9" s="14"/>
      <c r="F9" s="14"/>
      <c r="G9" s="14"/>
    </row>
    <row r="10" spans="1:7" s="10" customFormat="1" ht="24.75" customHeight="1" thickBot="1" x14ac:dyDescent="0.3">
      <c r="A10" s="200"/>
      <c r="B10" s="201" t="s">
        <v>10</v>
      </c>
      <c r="C10" s="15" t="s">
        <v>6</v>
      </c>
      <c r="D10" s="17">
        <f>SUM(D11:D13)</f>
        <v>107.59481313000001</v>
      </c>
      <c r="E10" s="17">
        <f>SUM(E11:E13)</f>
        <v>104.08573049</v>
      </c>
      <c r="F10" s="17">
        <f>SUM(F11:F13)</f>
        <v>30.313531939999997</v>
      </c>
      <c r="G10" s="226"/>
    </row>
    <row r="11" spans="1:7" s="10" customFormat="1" ht="24.75" customHeight="1" thickBot="1" x14ac:dyDescent="0.3">
      <c r="A11" s="200"/>
      <c r="B11" s="201"/>
      <c r="C11" s="18" t="s">
        <v>7</v>
      </c>
      <c r="D11" s="68">
        <f>D33+D49+D78+D89</f>
        <v>78.163207490000005</v>
      </c>
      <c r="E11" s="68">
        <f t="shared" ref="E11:F11" si="1">E33+E49+E78+E89</f>
        <v>77.122241819999999</v>
      </c>
      <c r="F11" s="68">
        <f t="shared" si="1"/>
        <v>22.5264229</v>
      </c>
      <c r="G11" s="226"/>
    </row>
    <row r="12" spans="1:7" s="10" customFormat="1" ht="24.75" customHeight="1" thickBot="1" x14ac:dyDescent="0.3">
      <c r="A12" s="200"/>
      <c r="B12" s="201"/>
      <c r="C12" s="18" t="s">
        <v>8</v>
      </c>
      <c r="D12" s="68">
        <f>D34+D50+D79+D90</f>
        <v>10.601844830000001</v>
      </c>
      <c r="E12" s="68">
        <f t="shared" ref="E12:F12" si="2">E34+E50+E79+E90</f>
        <v>11.030565650000002</v>
      </c>
      <c r="F12" s="68">
        <f t="shared" si="2"/>
        <v>2.3671156</v>
      </c>
      <c r="G12" s="226"/>
    </row>
    <row r="13" spans="1:7" s="10" customFormat="1" ht="24.75" customHeight="1" thickBot="1" x14ac:dyDescent="0.3">
      <c r="A13" s="200"/>
      <c r="B13" s="201"/>
      <c r="C13" s="19" t="s">
        <v>9</v>
      </c>
      <c r="D13" s="68">
        <f>D35+D51+D80+D91</f>
        <v>18.82976081</v>
      </c>
      <c r="E13" s="68">
        <f t="shared" ref="E13:F13" si="3">E35+E51+E80+E91</f>
        <v>15.932923019999999</v>
      </c>
      <c r="F13" s="68">
        <f t="shared" si="3"/>
        <v>5.4199934399999998</v>
      </c>
      <c r="G13" s="226"/>
    </row>
    <row r="14" spans="1:7" s="10" customFormat="1" ht="11.25" customHeight="1" thickBot="1" x14ac:dyDescent="0.3">
      <c r="A14" s="20"/>
      <c r="B14" s="13"/>
      <c r="C14" s="13"/>
      <c r="D14" s="87"/>
      <c r="E14" s="87"/>
      <c r="F14" s="87"/>
      <c r="G14" s="21"/>
    </row>
    <row r="15" spans="1:7" ht="39.75" customHeight="1" thickBot="1" x14ac:dyDescent="0.3">
      <c r="A15" s="22"/>
      <c r="B15" s="23"/>
      <c r="C15" s="23"/>
      <c r="D15" s="24" t="s">
        <v>11</v>
      </c>
      <c r="E15" s="25" t="s">
        <v>12</v>
      </c>
      <c r="F15" s="26"/>
      <c r="G15" s="23"/>
    </row>
    <row r="16" spans="1:7" ht="21" customHeight="1" thickBot="1" x14ac:dyDescent="0.3">
      <c r="A16" s="211" t="s">
        <v>13</v>
      </c>
      <c r="B16" s="211"/>
      <c r="C16" s="211"/>
      <c r="D16" s="211"/>
      <c r="E16" s="211"/>
      <c r="F16" s="211"/>
      <c r="G16" s="211"/>
    </row>
    <row r="17" spans="1:7" ht="29.25" customHeight="1" x14ac:dyDescent="0.25">
      <c r="A17" s="27"/>
      <c r="B17" s="28" t="s">
        <v>14</v>
      </c>
      <c r="C17" s="185" t="s">
        <v>28</v>
      </c>
      <c r="D17" s="186"/>
      <c r="E17" s="186"/>
      <c r="F17" s="187"/>
      <c r="G17" s="47"/>
    </row>
    <row r="18" spans="1:7" ht="27" customHeight="1" x14ac:dyDescent="0.25">
      <c r="A18" s="210" t="s">
        <v>15</v>
      </c>
      <c r="B18" s="136" t="s">
        <v>36</v>
      </c>
      <c r="C18" s="71" t="s">
        <v>16</v>
      </c>
      <c r="D18" s="72">
        <f>SUM(D19:D21)</f>
        <v>1.2775720099999999</v>
      </c>
      <c r="E18" s="72">
        <f>SUM(E19:E21)</f>
        <v>0.64600000000000002</v>
      </c>
      <c r="F18" s="72">
        <f>SUM(F19:F21)</f>
        <v>0.47700000000000004</v>
      </c>
      <c r="G18" s="212" t="s">
        <v>102</v>
      </c>
    </row>
    <row r="19" spans="1:7" ht="24" customHeight="1" x14ac:dyDescent="0.25">
      <c r="A19" s="210"/>
      <c r="B19" s="136"/>
      <c r="C19" s="74" t="s">
        <v>7</v>
      </c>
      <c r="D19" s="75">
        <v>1.0409656700000001</v>
      </c>
      <c r="E19" s="75">
        <v>0</v>
      </c>
      <c r="F19" s="76">
        <v>0</v>
      </c>
      <c r="G19" s="213"/>
    </row>
    <row r="20" spans="1:7" ht="24.75" customHeight="1" x14ac:dyDescent="0.25">
      <c r="A20" s="210"/>
      <c r="B20" s="136"/>
      <c r="C20" s="74" t="s">
        <v>8</v>
      </c>
      <c r="D20" s="75">
        <v>0.19827918</v>
      </c>
      <c r="E20" s="106">
        <v>0.627</v>
      </c>
      <c r="F20" s="106">
        <v>0.46300000000000002</v>
      </c>
      <c r="G20" s="213"/>
    </row>
    <row r="21" spans="1:7" ht="32.25" customHeight="1" x14ac:dyDescent="0.25">
      <c r="A21" s="210"/>
      <c r="B21" s="136"/>
      <c r="C21" s="74" t="s">
        <v>9</v>
      </c>
      <c r="D21" s="75">
        <v>3.8327159999999999E-2</v>
      </c>
      <c r="E21" s="106">
        <v>1.9E-2</v>
      </c>
      <c r="F21" s="106">
        <v>1.4E-2</v>
      </c>
      <c r="G21" s="214"/>
    </row>
    <row r="22" spans="1:7" s="10" customFormat="1" ht="21.75" customHeight="1" x14ac:dyDescent="0.25">
      <c r="A22" s="210" t="s">
        <v>29</v>
      </c>
      <c r="B22" s="136" t="s">
        <v>17</v>
      </c>
      <c r="C22" s="71" t="s">
        <v>16</v>
      </c>
      <c r="D22" s="77">
        <f>SUM(D23:D25)</f>
        <v>0.61499999999999999</v>
      </c>
      <c r="E22" s="77">
        <f>SUM(E23:E25)</f>
        <v>0.52500000000000002</v>
      </c>
      <c r="F22" s="78">
        <f>SUM(F23:F25)</f>
        <v>0.52500000000000002</v>
      </c>
      <c r="G22" s="212" t="s">
        <v>103</v>
      </c>
    </row>
    <row r="23" spans="1:7" ht="21.75" customHeight="1" x14ac:dyDescent="0.25">
      <c r="A23" s="210"/>
      <c r="B23" s="136"/>
      <c r="C23" s="74" t="s">
        <v>7</v>
      </c>
      <c r="D23" s="75">
        <v>0</v>
      </c>
      <c r="E23" s="75">
        <v>0</v>
      </c>
      <c r="F23" s="76">
        <v>0</v>
      </c>
      <c r="G23" s="213"/>
    </row>
    <row r="24" spans="1:7" ht="21.75" customHeight="1" x14ac:dyDescent="0.25">
      <c r="A24" s="210"/>
      <c r="B24" s="136"/>
      <c r="C24" s="74" t="s">
        <v>8</v>
      </c>
      <c r="D24" s="75">
        <v>0</v>
      </c>
      <c r="E24" s="75">
        <v>0</v>
      </c>
      <c r="F24" s="76">
        <v>0</v>
      </c>
      <c r="G24" s="213"/>
    </row>
    <row r="25" spans="1:7" ht="384" customHeight="1" x14ac:dyDescent="0.25">
      <c r="A25" s="210"/>
      <c r="B25" s="136"/>
      <c r="C25" s="74" t="s">
        <v>9</v>
      </c>
      <c r="D25" s="75">
        <v>0.61499999999999999</v>
      </c>
      <c r="E25" s="75">
        <v>0.52500000000000002</v>
      </c>
      <c r="F25" s="75">
        <v>0.52500000000000002</v>
      </c>
      <c r="G25" s="214"/>
    </row>
    <row r="26" spans="1:7" ht="21" customHeight="1" thickBot="1" x14ac:dyDescent="0.3">
      <c r="A26" s="227" t="s">
        <v>34</v>
      </c>
      <c r="B26" s="227"/>
      <c r="C26" s="227"/>
      <c r="D26" s="227"/>
      <c r="E26" s="227"/>
      <c r="F26" s="227"/>
      <c r="G26" s="227"/>
    </row>
    <row r="27" spans="1:7" ht="26.25" customHeight="1" x14ac:dyDescent="0.25">
      <c r="A27" s="27"/>
      <c r="B27" s="28" t="s">
        <v>14</v>
      </c>
      <c r="C27" s="185" t="s">
        <v>28</v>
      </c>
      <c r="D27" s="186"/>
      <c r="E27" s="186"/>
      <c r="F27" s="187"/>
      <c r="G27" s="48"/>
    </row>
    <row r="28" spans="1:7" s="10" customFormat="1" ht="21.75" customHeight="1" x14ac:dyDescent="0.25">
      <c r="A28" s="210" t="s">
        <v>30</v>
      </c>
      <c r="B28" s="142" t="s">
        <v>35</v>
      </c>
      <c r="C28" s="29" t="s">
        <v>16</v>
      </c>
      <c r="D28" s="31">
        <f>SUM(D29:D31)</f>
        <v>0.08</v>
      </c>
      <c r="E28" s="31">
        <f>SUM(E29:E31)</f>
        <v>7.1999999999999995E-2</v>
      </c>
      <c r="F28" s="44">
        <f>SUM(F29:F31)</f>
        <v>7.1999999999999995E-2</v>
      </c>
      <c r="G28" s="143" t="s">
        <v>104</v>
      </c>
    </row>
    <row r="29" spans="1:7" ht="21.75" customHeight="1" x14ac:dyDescent="0.25">
      <c r="A29" s="210"/>
      <c r="B29" s="142"/>
      <c r="C29" s="30" t="s">
        <v>7</v>
      </c>
      <c r="D29" s="32">
        <v>0</v>
      </c>
      <c r="E29" s="32">
        <v>0</v>
      </c>
      <c r="F29" s="45">
        <v>0</v>
      </c>
      <c r="G29" s="143"/>
    </row>
    <row r="30" spans="1:7" ht="21.75" customHeight="1" x14ac:dyDescent="0.25">
      <c r="A30" s="210"/>
      <c r="B30" s="142"/>
      <c r="C30" s="30" t="s">
        <v>8</v>
      </c>
      <c r="D30" s="32">
        <v>0</v>
      </c>
      <c r="E30" s="32">
        <v>0</v>
      </c>
      <c r="F30" s="45">
        <v>0</v>
      </c>
      <c r="G30" s="143"/>
    </row>
    <row r="31" spans="1:7" ht="90.75" customHeight="1" x14ac:dyDescent="0.25">
      <c r="A31" s="210"/>
      <c r="B31" s="142"/>
      <c r="C31" s="30" t="s">
        <v>9</v>
      </c>
      <c r="D31" s="32">
        <v>0.08</v>
      </c>
      <c r="E31" s="32">
        <v>7.1999999999999995E-2</v>
      </c>
      <c r="F31" s="45">
        <v>7.1999999999999995E-2</v>
      </c>
      <c r="G31" s="143"/>
    </row>
    <row r="32" spans="1:7" s="10" customFormat="1" ht="41.25" thickBot="1" x14ac:dyDescent="0.3">
      <c r="A32" s="228" t="str">
        <f>D15</f>
        <v>I</v>
      </c>
      <c r="B32" s="33" t="s">
        <v>18</v>
      </c>
      <c r="C32" s="34" t="s">
        <v>6</v>
      </c>
      <c r="D32" s="35">
        <f>D33+D34+D35</f>
        <v>1.9725720099999999</v>
      </c>
      <c r="E32" s="35">
        <f>E33+E34+E35</f>
        <v>1.2429999999999999</v>
      </c>
      <c r="F32" s="35">
        <f>F33+F34+F35</f>
        <v>1.0740000000000001</v>
      </c>
      <c r="G32" s="183"/>
    </row>
    <row r="33" spans="1:7" s="38" customFormat="1" ht="21" customHeight="1" thickBot="1" x14ac:dyDescent="0.3">
      <c r="A33" s="228"/>
      <c r="B33" s="184" t="str">
        <f>E15</f>
        <v>ДЕМОГРАФИЯ</v>
      </c>
      <c r="C33" s="36" t="s">
        <v>7</v>
      </c>
      <c r="D33" s="37">
        <f>D19+D23+D29</f>
        <v>1.0409656700000001</v>
      </c>
      <c r="E33" s="37">
        <f t="shared" ref="E33:F33" si="4">E19+E23+E29</f>
        <v>0</v>
      </c>
      <c r="F33" s="37">
        <f t="shared" si="4"/>
        <v>0</v>
      </c>
      <c r="G33" s="183"/>
    </row>
    <row r="34" spans="1:7" s="38" customFormat="1" ht="28.5" customHeight="1" thickBot="1" x14ac:dyDescent="0.3">
      <c r="A34" s="228"/>
      <c r="B34" s="184"/>
      <c r="C34" s="36" t="s">
        <v>8</v>
      </c>
      <c r="D34" s="37">
        <f>D24+D30+D20</f>
        <v>0.19827918</v>
      </c>
      <c r="E34" s="37">
        <f t="shared" ref="E34:F34" si="5">E24+E30+E20</f>
        <v>0.627</v>
      </c>
      <c r="F34" s="37">
        <f t="shared" si="5"/>
        <v>0.46300000000000002</v>
      </c>
      <c r="G34" s="183"/>
    </row>
    <row r="35" spans="1:7" s="10" customFormat="1" ht="21" customHeight="1" thickBot="1" x14ac:dyDescent="0.3">
      <c r="A35" s="228"/>
      <c r="B35" s="184"/>
      <c r="C35" s="39" t="s">
        <v>9</v>
      </c>
      <c r="D35" s="37">
        <f>D25+D31+D21</f>
        <v>0.73332715999999998</v>
      </c>
      <c r="E35" s="37">
        <f t="shared" ref="E35:F35" si="6">E25+E31+E21</f>
        <v>0.61599999999999999</v>
      </c>
      <c r="F35" s="37">
        <f t="shared" si="6"/>
        <v>0.61099999999999999</v>
      </c>
      <c r="G35" s="183"/>
    </row>
    <row r="36" spans="1:7" s="10" customFormat="1" ht="39.75" customHeight="1" thickBot="1" x14ac:dyDescent="0.3">
      <c r="A36" s="22"/>
      <c r="B36" s="23"/>
      <c r="C36" s="23"/>
      <c r="D36" s="24" t="s">
        <v>19</v>
      </c>
      <c r="E36" s="25" t="s">
        <v>20</v>
      </c>
      <c r="F36" s="26"/>
      <c r="G36" s="23"/>
    </row>
    <row r="37" spans="1:7" s="10" customFormat="1" ht="21" customHeight="1" thickBot="1" x14ac:dyDescent="0.3">
      <c r="A37" s="211" t="s">
        <v>31</v>
      </c>
      <c r="B37" s="211"/>
      <c r="C37" s="211"/>
      <c r="D37" s="211"/>
      <c r="E37" s="211"/>
      <c r="F37" s="211"/>
      <c r="G37" s="211"/>
    </row>
    <row r="38" spans="1:7" s="10" customFormat="1" ht="19.5" x14ac:dyDescent="0.25">
      <c r="A38" s="27"/>
      <c r="B38" s="28" t="s">
        <v>14</v>
      </c>
      <c r="C38" s="185" t="s">
        <v>28</v>
      </c>
      <c r="D38" s="186"/>
      <c r="E38" s="186"/>
      <c r="F38" s="187"/>
      <c r="G38" s="47"/>
    </row>
    <row r="39" spans="1:7" s="10" customFormat="1" ht="22.5" customHeight="1" x14ac:dyDescent="0.25">
      <c r="A39" s="210" t="s">
        <v>21</v>
      </c>
      <c r="B39" s="142" t="s">
        <v>22</v>
      </c>
      <c r="C39" s="71" t="s">
        <v>16</v>
      </c>
      <c r="D39" s="49">
        <f>SUM(D40:D42)</f>
        <v>9.3450000000000006</v>
      </c>
      <c r="E39" s="44">
        <f>SUM(E40:E42)</f>
        <v>9.3450000000000006</v>
      </c>
      <c r="F39" s="44">
        <f>SUM(F40:F42)</f>
        <v>1.599</v>
      </c>
      <c r="G39" s="143" t="s">
        <v>94</v>
      </c>
    </row>
    <row r="40" spans="1:7" s="10" customFormat="1" ht="19.5" x14ac:dyDescent="0.25">
      <c r="A40" s="210"/>
      <c r="B40" s="142"/>
      <c r="C40" s="74" t="s">
        <v>7</v>
      </c>
      <c r="D40" s="79">
        <v>0</v>
      </c>
      <c r="E40" s="45">
        <v>0</v>
      </c>
      <c r="F40" s="45">
        <v>0</v>
      </c>
      <c r="G40" s="143"/>
    </row>
    <row r="41" spans="1:7" s="10" customFormat="1" ht="19.5" x14ac:dyDescent="0.25">
      <c r="A41" s="210"/>
      <c r="B41" s="142"/>
      <c r="C41" s="74" t="s">
        <v>8</v>
      </c>
      <c r="D41" s="79">
        <v>9.3450000000000006</v>
      </c>
      <c r="E41" s="45">
        <v>9.3450000000000006</v>
      </c>
      <c r="F41" s="45">
        <v>1.599</v>
      </c>
      <c r="G41" s="143"/>
    </row>
    <row r="42" spans="1:7" s="10" customFormat="1" ht="42.75" customHeight="1" x14ac:dyDescent="0.25">
      <c r="A42" s="210"/>
      <c r="B42" s="142"/>
      <c r="C42" s="74" t="s">
        <v>9</v>
      </c>
      <c r="D42" s="79">
        <v>0</v>
      </c>
      <c r="E42" s="45">
        <v>0</v>
      </c>
      <c r="F42" s="45">
        <v>0</v>
      </c>
      <c r="G42" s="143"/>
    </row>
    <row r="43" spans="1:7" s="10" customFormat="1" ht="21" customHeight="1" thickBot="1" x14ac:dyDescent="0.3">
      <c r="A43" s="211" t="s">
        <v>55</v>
      </c>
      <c r="B43" s="211"/>
      <c r="C43" s="211"/>
      <c r="D43" s="211"/>
      <c r="E43" s="211"/>
      <c r="F43" s="211"/>
      <c r="G43" s="211"/>
    </row>
    <row r="44" spans="1:7" s="10" customFormat="1" ht="22.5" customHeight="1" x14ac:dyDescent="0.25">
      <c r="A44" s="210" t="s">
        <v>79</v>
      </c>
      <c r="B44" s="142" t="s">
        <v>56</v>
      </c>
      <c r="C44" s="71" t="s">
        <v>16</v>
      </c>
      <c r="D44" s="49">
        <f>SUM(D45:D47)</f>
        <v>2.54</v>
      </c>
      <c r="E44" s="44">
        <f>SUM(E45:E47)</f>
        <v>0</v>
      </c>
      <c r="F44" s="44">
        <f>SUM(F45:F47)</f>
        <v>1.2895000000000001</v>
      </c>
      <c r="G44" s="217" t="s">
        <v>78</v>
      </c>
    </row>
    <row r="45" spans="1:7" s="10" customFormat="1" ht="19.5" x14ac:dyDescent="0.25">
      <c r="A45" s="210"/>
      <c r="B45" s="142"/>
      <c r="C45" s="74" t="s">
        <v>7</v>
      </c>
      <c r="D45" s="79">
        <v>2.54</v>
      </c>
      <c r="E45" s="45">
        <v>0</v>
      </c>
      <c r="F45" s="45">
        <v>1.2895000000000001</v>
      </c>
      <c r="G45" s="154"/>
    </row>
    <row r="46" spans="1:7" s="10" customFormat="1" ht="19.5" x14ac:dyDescent="0.25">
      <c r="A46" s="210"/>
      <c r="B46" s="142"/>
      <c r="C46" s="74" t="s">
        <v>8</v>
      </c>
      <c r="D46" s="79">
        <v>0</v>
      </c>
      <c r="E46" s="45">
        <v>0</v>
      </c>
      <c r="F46" s="45">
        <v>0</v>
      </c>
      <c r="G46" s="154"/>
    </row>
    <row r="47" spans="1:7" s="10" customFormat="1" ht="42.75" customHeight="1" x14ac:dyDescent="0.25">
      <c r="A47" s="210"/>
      <c r="B47" s="142"/>
      <c r="C47" s="74" t="s">
        <v>9</v>
      </c>
      <c r="D47" s="79">
        <v>0</v>
      </c>
      <c r="E47" s="45">
        <v>0</v>
      </c>
      <c r="F47" s="45">
        <v>0</v>
      </c>
      <c r="G47" s="155"/>
    </row>
    <row r="48" spans="1:7" s="10" customFormat="1" ht="41.25" thickBot="1" x14ac:dyDescent="0.3">
      <c r="A48" s="182" t="str">
        <f>D36</f>
        <v>III</v>
      </c>
      <c r="B48" s="33" t="s">
        <v>18</v>
      </c>
      <c r="C48" s="34" t="s">
        <v>6</v>
      </c>
      <c r="D48" s="35">
        <f>D49+D50+D51</f>
        <v>9.3450000000000006</v>
      </c>
      <c r="E48" s="35">
        <f t="shared" ref="E48:F48" si="7">E49+E50+E51</f>
        <v>9.3450000000000006</v>
      </c>
      <c r="F48" s="35">
        <f t="shared" si="7"/>
        <v>1.599</v>
      </c>
      <c r="G48" s="183"/>
    </row>
    <row r="49" spans="1:7" s="10" customFormat="1" ht="21" thickBot="1" x14ac:dyDescent="0.3">
      <c r="A49" s="182"/>
      <c r="B49" s="184" t="str">
        <f>E36</f>
        <v>ОБРАЗОВАНИЕ</v>
      </c>
      <c r="C49" s="36" t="s">
        <v>7</v>
      </c>
      <c r="D49" s="40">
        <f>D40</f>
        <v>0</v>
      </c>
      <c r="E49" s="40">
        <f t="shared" ref="E49:F49" si="8">E40</f>
        <v>0</v>
      </c>
      <c r="F49" s="40">
        <f t="shared" si="8"/>
        <v>0</v>
      </c>
      <c r="G49" s="183"/>
    </row>
    <row r="50" spans="1:7" s="10" customFormat="1" ht="21" thickBot="1" x14ac:dyDescent="0.3">
      <c r="A50" s="182"/>
      <c r="B50" s="184"/>
      <c r="C50" s="36" t="s">
        <v>8</v>
      </c>
      <c r="D50" s="40">
        <f>D41</f>
        <v>9.3450000000000006</v>
      </c>
      <c r="E50" s="40">
        <f t="shared" ref="E50:F50" si="9">E41</f>
        <v>9.3450000000000006</v>
      </c>
      <c r="F50" s="40">
        <f t="shared" si="9"/>
        <v>1.599</v>
      </c>
      <c r="G50" s="183"/>
    </row>
    <row r="51" spans="1:7" s="10" customFormat="1" ht="21" thickBot="1" x14ac:dyDescent="0.3">
      <c r="A51" s="182"/>
      <c r="B51" s="184"/>
      <c r="C51" s="39" t="s">
        <v>9</v>
      </c>
      <c r="D51" s="40">
        <f>D42+D47</f>
        <v>0</v>
      </c>
      <c r="E51" s="40">
        <f t="shared" ref="E51:F51" si="10">E42+E47</f>
        <v>0</v>
      </c>
      <c r="F51" s="40">
        <f t="shared" si="10"/>
        <v>0</v>
      </c>
      <c r="G51" s="183"/>
    </row>
    <row r="52" spans="1:7" s="10" customFormat="1" ht="57.75" customHeight="1" thickBot="1" x14ac:dyDescent="0.3">
      <c r="A52" s="22"/>
      <c r="B52" s="23"/>
      <c r="C52" s="23"/>
      <c r="D52" s="24" t="s">
        <v>23</v>
      </c>
      <c r="E52" s="25" t="s">
        <v>24</v>
      </c>
      <c r="F52" s="26"/>
      <c r="G52" s="23"/>
    </row>
    <row r="53" spans="1:7" s="10" customFormat="1" ht="21" customHeight="1" thickBot="1" x14ac:dyDescent="0.3">
      <c r="A53" s="211" t="s">
        <v>25</v>
      </c>
      <c r="B53" s="211"/>
      <c r="C53" s="211"/>
      <c r="D53" s="211"/>
      <c r="E53" s="211"/>
      <c r="F53" s="211"/>
      <c r="G53" s="211"/>
    </row>
    <row r="54" spans="1:7" s="10" customFormat="1" ht="19.5" x14ac:dyDescent="0.25">
      <c r="A54" s="27"/>
      <c r="B54" s="28" t="s">
        <v>14</v>
      </c>
      <c r="C54" s="185" t="s">
        <v>28</v>
      </c>
      <c r="D54" s="186"/>
      <c r="E54" s="186"/>
      <c r="F54" s="187"/>
      <c r="G54" s="47"/>
    </row>
    <row r="55" spans="1:7" s="69" customFormat="1" ht="22.5" customHeight="1" x14ac:dyDescent="0.25">
      <c r="A55" s="203" t="s">
        <v>52</v>
      </c>
      <c r="B55" s="136" t="s">
        <v>32</v>
      </c>
      <c r="C55" s="80" t="s">
        <v>16</v>
      </c>
      <c r="D55" s="115">
        <f>SUM(D56:D58)</f>
        <v>1.5289999999999999</v>
      </c>
      <c r="E55" s="115">
        <f>SUM(E56:E58)</f>
        <v>0.47470000000000001</v>
      </c>
      <c r="F55" s="115">
        <f>SUM(F56:F58)</f>
        <v>0.4047</v>
      </c>
      <c r="G55" s="204" t="s">
        <v>123</v>
      </c>
    </row>
    <row r="56" spans="1:7" s="69" customFormat="1" ht="31.5" customHeight="1" x14ac:dyDescent="0.25">
      <c r="A56" s="203"/>
      <c r="B56" s="136"/>
      <c r="C56" s="70" t="s">
        <v>7</v>
      </c>
      <c r="D56" s="114">
        <v>0</v>
      </c>
      <c r="E56" s="114">
        <v>0</v>
      </c>
      <c r="F56" s="114">
        <v>0</v>
      </c>
      <c r="G56" s="205"/>
    </row>
    <row r="57" spans="1:7" s="69" customFormat="1" ht="19.5" x14ac:dyDescent="0.25">
      <c r="A57" s="203"/>
      <c r="B57" s="136"/>
      <c r="C57" s="70" t="s">
        <v>8</v>
      </c>
      <c r="D57" s="114">
        <v>0</v>
      </c>
      <c r="E57" s="114">
        <v>0</v>
      </c>
      <c r="F57" s="114">
        <v>0</v>
      </c>
      <c r="G57" s="205"/>
    </row>
    <row r="58" spans="1:7" s="69" customFormat="1" ht="398.25" customHeight="1" x14ac:dyDescent="0.25">
      <c r="A58" s="203"/>
      <c r="B58" s="136"/>
      <c r="C58" s="43" t="s">
        <v>9</v>
      </c>
      <c r="D58" s="114">
        <v>1.5289999999999999</v>
      </c>
      <c r="E58" s="114">
        <v>0.47470000000000001</v>
      </c>
      <c r="F58" s="114">
        <v>0.4047</v>
      </c>
      <c r="G58" s="206"/>
    </row>
    <row r="59" spans="1:7" s="116" customFormat="1" ht="39" customHeight="1" x14ac:dyDescent="0.25">
      <c r="A59" s="133" t="s">
        <v>84</v>
      </c>
      <c r="B59" s="136" t="s">
        <v>126</v>
      </c>
      <c r="C59" s="123" t="s">
        <v>16</v>
      </c>
      <c r="D59" s="115">
        <f>SUM(D60:D62)</f>
        <v>7.0000000000000001E-3</v>
      </c>
      <c r="E59" s="115">
        <f>SUM(E60:E62)</f>
        <v>7.0000000000000001E-3</v>
      </c>
      <c r="F59" s="115">
        <f>SUM(F60:F62)</f>
        <v>7.0000000000000001E-3</v>
      </c>
      <c r="G59" s="137" t="s">
        <v>127</v>
      </c>
    </row>
    <row r="60" spans="1:7" s="116" customFormat="1" ht="42" customHeight="1" x14ac:dyDescent="0.25">
      <c r="A60" s="134"/>
      <c r="B60" s="136"/>
      <c r="C60" s="117" t="s">
        <v>7</v>
      </c>
      <c r="D60" s="114">
        <v>0</v>
      </c>
      <c r="E60" s="114">
        <v>0</v>
      </c>
      <c r="F60" s="114">
        <v>0</v>
      </c>
      <c r="G60" s="137"/>
    </row>
    <row r="61" spans="1:7" s="116" customFormat="1" ht="28.5" customHeight="1" x14ac:dyDescent="0.25">
      <c r="A61" s="134"/>
      <c r="B61" s="136"/>
      <c r="C61" s="117" t="s">
        <v>8</v>
      </c>
      <c r="D61" s="114">
        <v>0</v>
      </c>
      <c r="E61" s="114">
        <v>0</v>
      </c>
      <c r="F61" s="114">
        <v>0</v>
      </c>
      <c r="G61" s="137"/>
    </row>
    <row r="62" spans="1:7" s="116" customFormat="1" ht="32.25" customHeight="1" x14ac:dyDescent="0.25">
      <c r="A62" s="135"/>
      <c r="B62" s="136"/>
      <c r="C62" s="111" t="s">
        <v>9</v>
      </c>
      <c r="D62" s="114">
        <v>7.0000000000000001E-3</v>
      </c>
      <c r="E62" s="114">
        <v>7.0000000000000001E-3</v>
      </c>
      <c r="F62" s="114">
        <v>7.0000000000000001E-3</v>
      </c>
      <c r="G62" s="138"/>
    </row>
    <row r="63" spans="1:7" s="69" customFormat="1" ht="39" customHeight="1" x14ac:dyDescent="0.25">
      <c r="A63" s="145" t="s">
        <v>80</v>
      </c>
      <c r="B63" s="146" t="s">
        <v>57</v>
      </c>
      <c r="C63" s="42" t="s">
        <v>16</v>
      </c>
      <c r="D63" s="115">
        <f>SUM(D64:D66)</f>
        <v>66.916409999999999</v>
      </c>
      <c r="E63" s="115">
        <f>SUM(E64:E66)</f>
        <v>65.201199369999998</v>
      </c>
      <c r="F63" s="115">
        <f>SUM(F64:F66)</f>
        <v>19.510215510000002</v>
      </c>
      <c r="G63" s="207" t="s">
        <v>124</v>
      </c>
    </row>
    <row r="64" spans="1:7" s="69" customFormat="1" ht="42" customHeight="1" x14ac:dyDescent="0.25">
      <c r="A64" s="145"/>
      <c r="B64" s="146"/>
      <c r="C64" s="43" t="s">
        <v>7</v>
      </c>
      <c r="D64" s="114">
        <v>50</v>
      </c>
      <c r="E64" s="114">
        <v>50</v>
      </c>
      <c r="F64" s="114">
        <v>15</v>
      </c>
      <c r="G64" s="208"/>
    </row>
    <row r="65" spans="1:7" s="69" customFormat="1" ht="28.5" customHeight="1" x14ac:dyDescent="0.25">
      <c r="A65" s="145"/>
      <c r="B65" s="146"/>
      <c r="C65" s="43" t="s">
        <v>8</v>
      </c>
      <c r="D65" s="114">
        <v>0.50505051000000001</v>
      </c>
      <c r="E65" s="114">
        <v>0.50505051000000001</v>
      </c>
      <c r="F65" s="114">
        <v>0.15151514999999999</v>
      </c>
      <c r="G65" s="208"/>
    </row>
    <row r="66" spans="1:7" s="69" customFormat="1" ht="170.25" customHeight="1" x14ac:dyDescent="0.25">
      <c r="A66" s="145"/>
      <c r="B66" s="146"/>
      <c r="C66" s="43" t="s">
        <v>9</v>
      </c>
      <c r="D66" s="114">
        <v>16.411359489999999</v>
      </c>
      <c r="E66" s="114">
        <v>14.696148859999999</v>
      </c>
      <c r="F66" s="114">
        <v>4.3587003600000003</v>
      </c>
      <c r="G66" s="209"/>
    </row>
    <row r="67" spans="1:7" s="69" customFormat="1" ht="39" customHeight="1" x14ac:dyDescent="0.25">
      <c r="A67" s="218" t="s">
        <v>80</v>
      </c>
      <c r="B67" s="192" t="s">
        <v>33</v>
      </c>
      <c r="C67" s="42" t="s">
        <v>16</v>
      </c>
      <c r="D67" s="115">
        <f>SUM(D68:D70)</f>
        <v>27.814831120000001</v>
      </c>
      <c r="E67" s="115">
        <f>SUM(E68:E70)</f>
        <v>27.814831120000001</v>
      </c>
      <c r="F67" s="115">
        <f>SUM(F68:F70)</f>
        <v>7.71861643</v>
      </c>
      <c r="G67" s="219" t="s">
        <v>125</v>
      </c>
    </row>
    <row r="68" spans="1:7" s="69" customFormat="1" ht="42" customHeight="1" x14ac:dyDescent="0.25">
      <c r="A68" s="218"/>
      <c r="B68" s="192"/>
      <c r="C68" s="43" t="s">
        <v>7</v>
      </c>
      <c r="D68" s="114">
        <v>27.122241819999999</v>
      </c>
      <c r="E68" s="114">
        <v>27.122241819999999</v>
      </c>
      <c r="F68" s="114">
        <v>7.5264229</v>
      </c>
      <c r="G68" s="208"/>
    </row>
    <row r="69" spans="1:7" s="69" customFormat="1" ht="28.5" customHeight="1" x14ac:dyDescent="0.25">
      <c r="A69" s="218"/>
      <c r="B69" s="192"/>
      <c r="C69" s="43" t="s">
        <v>8</v>
      </c>
      <c r="D69" s="114">
        <v>0.55351514000000002</v>
      </c>
      <c r="E69" s="114">
        <v>0.55351514000000002</v>
      </c>
      <c r="F69" s="114">
        <v>0.15360045</v>
      </c>
      <c r="G69" s="208"/>
    </row>
    <row r="70" spans="1:7" s="69" customFormat="1" ht="230.25" customHeight="1" x14ac:dyDescent="0.25">
      <c r="A70" s="218"/>
      <c r="B70" s="192"/>
      <c r="C70" s="43" t="s">
        <v>9</v>
      </c>
      <c r="D70" s="114">
        <v>0.13907416</v>
      </c>
      <c r="E70" s="114">
        <v>0.13907416</v>
      </c>
      <c r="F70" s="114">
        <v>3.8593080000000002E-2</v>
      </c>
      <c r="G70" s="209"/>
    </row>
    <row r="71" spans="1:7" s="10" customFormat="1" ht="21" customHeight="1" thickBot="1" x14ac:dyDescent="0.3">
      <c r="A71" s="211" t="s">
        <v>58</v>
      </c>
      <c r="B71" s="211"/>
      <c r="C71" s="211"/>
      <c r="D71" s="211"/>
      <c r="E71" s="211"/>
      <c r="F71" s="211"/>
      <c r="G71" s="211"/>
    </row>
    <row r="72" spans="1:7" s="10" customFormat="1" ht="19.5" x14ac:dyDescent="0.25">
      <c r="A72" s="27"/>
      <c r="B72" s="28" t="s">
        <v>14</v>
      </c>
      <c r="C72" s="185" t="s">
        <v>28</v>
      </c>
      <c r="D72" s="186"/>
      <c r="E72" s="186"/>
      <c r="F72" s="187"/>
      <c r="G72" s="47"/>
    </row>
    <row r="73" spans="1:7" s="69" customFormat="1" ht="22.5" customHeight="1" x14ac:dyDescent="0.25">
      <c r="A73" s="203" t="s">
        <v>81</v>
      </c>
      <c r="B73" s="156" t="s">
        <v>59</v>
      </c>
      <c r="C73" s="80" t="s">
        <v>16</v>
      </c>
      <c r="D73" s="61">
        <f>SUM(D74:D76)</f>
        <v>0.2</v>
      </c>
      <c r="E73" s="61">
        <f>SUM(E74:E76)</f>
        <v>0</v>
      </c>
      <c r="F73" s="61">
        <f>SUM(F74:F76)</f>
        <v>0</v>
      </c>
      <c r="G73" s="204"/>
    </row>
    <row r="74" spans="1:7" s="69" customFormat="1" ht="31.5" customHeight="1" x14ac:dyDescent="0.25">
      <c r="A74" s="203"/>
      <c r="B74" s="156"/>
      <c r="C74" s="92" t="s">
        <v>7</v>
      </c>
      <c r="D74" s="90">
        <v>0</v>
      </c>
      <c r="E74" s="90">
        <v>0</v>
      </c>
      <c r="F74" s="90">
        <v>0</v>
      </c>
      <c r="G74" s="205"/>
    </row>
    <row r="75" spans="1:7" s="69" customFormat="1" ht="19.5" x14ac:dyDescent="0.25">
      <c r="A75" s="203"/>
      <c r="B75" s="156"/>
      <c r="C75" s="92" t="s">
        <v>8</v>
      </c>
      <c r="D75" s="90">
        <v>0</v>
      </c>
      <c r="E75" s="90">
        <v>0</v>
      </c>
      <c r="F75" s="90">
        <v>0</v>
      </c>
      <c r="G75" s="205"/>
    </row>
    <row r="76" spans="1:7" s="69" customFormat="1" ht="28.5" customHeight="1" x14ac:dyDescent="0.25">
      <c r="A76" s="203"/>
      <c r="B76" s="156"/>
      <c r="C76" s="43" t="s">
        <v>9</v>
      </c>
      <c r="D76" s="90">
        <v>0.2</v>
      </c>
      <c r="E76" s="90">
        <v>0</v>
      </c>
      <c r="F76" s="90">
        <v>0</v>
      </c>
      <c r="G76" s="206"/>
    </row>
    <row r="77" spans="1:7" s="10" customFormat="1" ht="41.25" thickBot="1" x14ac:dyDescent="0.3">
      <c r="A77" s="182" t="str">
        <f>D52</f>
        <v>IV</v>
      </c>
      <c r="B77" s="33" t="s">
        <v>18</v>
      </c>
      <c r="C77" s="34" t="s">
        <v>6</v>
      </c>
      <c r="D77" s="35">
        <f>D78+D79+D80</f>
        <v>96.267241120000008</v>
      </c>
      <c r="E77" s="35">
        <f>E78+E79+E80</f>
        <v>93.497730490000009</v>
      </c>
      <c r="F77" s="35">
        <f>F78+F79+F80</f>
        <v>27.640531940000002</v>
      </c>
      <c r="G77" s="188"/>
    </row>
    <row r="78" spans="1:7" s="10" customFormat="1" ht="21" thickBot="1" x14ac:dyDescent="0.3">
      <c r="A78" s="182"/>
      <c r="B78" s="184" t="str">
        <f>E52</f>
        <v>ЖИЛЬЕ И ГОРОДСКАЯ СРЕДА</v>
      </c>
      <c r="C78" s="36" t="s">
        <v>7</v>
      </c>
      <c r="D78" s="40">
        <f>D64+D56+D68+D60</f>
        <v>77.122241819999999</v>
      </c>
      <c r="E78" s="110">
        <f t="shared" ref="E78:F78" si="11">E64+E56+E68+E60</f>
        <v>77.122241819999999</v>
      </c>
      <c r="F78" s="110">
        <f t="shared" si="11"/>
        <v>22.5264229</v>
      </c>
      <c r="G78" s="189"/>
    </row>
    <row r="79" spans="1:7" s="10" customFormat="1" ht="28.5" customHeight="1" thickBot="1" x14ac:dyDescent="0.3">
      <c r="A79" s="182"/>
      <c r="B79" s="184"/>
      <c r="C79" s="36" t="s">
        <v>8</v>
      </c>
      <c r="D79" s="110">
        <f t="shared" ref="D79:F80" si="12">D65+D57+D69+D61</f>
        <v>1.05856565</v>
      </c>
      <c r="E79" s="110">
        <f t="shared" si="12"/>
        <v>1.05856565</v>
      </c>
      <c r="F79" s="110">
        <f t="shared" si="12"/>
        <v>0.30511559999999999</v>
      </c>
      <c r="G79" s="189"/>
    </row>
    <row r="80" spans="1:7" s="10" customFormat="1" ht="28.5" customHeight="1" thickBot="1" x14ac:dyDescent="0.3">
      <c r="A80" s="182"/>
      <c r="B80" s="184"/>
      <c r="C80" s="39" t="s">
        <v>9</v>
      </c>
      <c r="D80" s="110">
        <f t="shared" si="12"/>
        <v>18.08643365</v>
      </c>
      <c r="E80" s="110">
        <f t="shared" si="12"/>
        <v>15.316923019999999</v>
      </c>
      <c r="F80" s="110">
        <f t="shared" si="12"/>
        <v>4.8089934400000001</v>
      </c>
      <c r="G80" s="190"/>
    </row>
    <row r="81" spans="1:7" s="10" customFormat="1" ht="48.75" customHeight="1" thickBot="1" x14ac:dyDescent="0.3">
      <c r="A81" s="22"/>
      <c r="B81" s="23"/>
      <c r="C81" s="23"/>
      <c r="D81" s="63" t="s">
        <v>26</v>
      </c>
      <c r="E81" s="64" t="s">
        <v>27</v>
      </c>
      <c r="F81" s="65"/>
      <c r="G81" s="66"/>
    </row>
    <row r="82" spans="1:7" s="10" customFormat="1" ht="21" customHeight="1" thickBot="1" x14ac:dyDescent="0.3">
      <c r="A82" s="216" t="s">
        <v>37</v>
      </c>
      <c r="B82" s="216"/>
      <c r="C82" s="216"/>
      <c r="D82" s="216"/>
      <c r="E82" s="216"/>
      <c r="F82" s="216"/>
      <c r="G82" s="216"/>
    </row>
    <row r="83" spans="1:7" s="10" customFormat="1" ht="19.5" x14ac:dyDescent="0.25">
      <c r="A83" s="27"/>
      <c r="B83" s="28" t="s">
        <v>14</v>
      </c>
      <c r="C83" s="185" t="s">
        <v>28</v>
      </c>
      <c r="D83" s="186"/>
      <c r="E83" s="186"/>
      <c r="F83" s="187"/>
      <c r="G83" s="48"/>
    </row>
    <row r="84" spans="1:7" s="10" customFormat="1" ht="22.5" customHeight="1" x14ac:dyDescent="0.25">
      <c r="A84" s="210" t="s">
        <v>48</v>
      </c>
      <c r="B84" s="144" t="s">
        <v>38</v>
      </c>
      <c r="C84" s="71" t="s">
        <v>16</v>
      </c>
      <c r="D84" s="49">
        <f>SUM(D85:D87)</f>
        <v>0.01</v>
      </c>
      <c r="E84" s="49">
        <f>SUM(E85:E87)</f>
        <v>0</v>
      </c>
      <c r="F84" s="49">
        <f>SUM(F85:F87)</f>
        <v>0</v>
      </c>
      <c r="G84" s="143" t="s">
        <v>60</v>
      </c>
    </row>
    <row r="85" spans="1:7" s="10" customFormat="1" ht="19.5" x14ac:dyDescent="0.25">
      <c r="A85" s="210"/>
      <c r="B85" s="144"/>
      <c r="C85" s="74" t="s">
        <v>7</v>
      </c>
      <c r="D85" s="79">
        <v>0</v>
      </c>
      <c r="E85" s="79">
        <v>0</v>
      </c>
      <c r="F85" s="79">
        <v>0</v>
      </c>
      <c r="G85" s="143"/>
    </row>
    <row r="86" spans="1:7" s="10" customFormat="1" ht="19.5" x14ac:dyDescent="0.25">
      <c r="A86" s="210"/>
      <c r="B86" s="144"/>
      <c r="C86" s="74" t="s">
        <v>8</v>
      </c>
      <c r="D86" s="79">
        <v>0</v>
      </c>
      <c r="E86" s="79">
        <v>0</v>
      </c>
      <c r="F86" s="79">
        <v>0</v>
      </c>
      <c r="G86" s="143"/>
    </row>
    <row r="87" spans="1:7" s="10" customFormat="1" ht="51.75" customHeight="1" x14ac:dyDescent="0.25">
      <c r="A87" s="210"/>
      <c r="B87" s="144"/>
      <c r="C87" s="74" t="s">
        <v>9</v>
      </c>
      <c r="D87" s="79">
        <v>0.01</v>
      </c>
      <c r="E87" s="79">
        <v>0</v>
      </c>
      <c r="F87" s="89">
        <v>0</v>
      </c>
      <c r="G87" s="143"/>
    </row>
    <row r="88" spans="1:7" s="10" customFormat="1" ht="41.25" thickBot="1" x14ac:dyDescent="0.3">
      <c r="A88" s="182" t="str">
        <f>D81</f>
        <v>XI</v>
      </c>
      <c r="B88" s="33" t="s">
        <v>18</v>
      </c>
      <c r="C88" s="34" t="s">
        <v>6</v>
      </c>
      <c r="D88" s="35">
        <f>D89+D90+D91</f>
        <v>0.01</v>
      </c>
      <c r="E88" s="35">
        <f>E89+E90+E91</f>
        <v>0</v>
      </c>
      <c r="F88" s="35">
        <f>F89+F90+F91</f>
        <v>0</v>
      </c>
      <c r="G88" s="183"/>
    </row>
    <row r="89" spans="1:7" s="10" customFormat="1" ht="21" thickBot="1" x14ac:dyDescent="0.3">
      <c r="A89" s="182"/>
      <c r="B89" s="184" t="str">
        <f>E81</f>
        <v>МАЛОЕ И СРЕДНЕЕ ПРЕДПРИНИМАТЕЛЬСТВО</v>
      </c>
      <c r="C89" s="36" t="s">
        <v>7</v>
      </c>
      <c r="D89" s="40">
        <f t="shared" ref="D89:F91" si="13">D85</f>
        <v>0</v>
      </c>
      <c r="E89" s="40">
        <f t="shared" si="13"/>
        <v>0</v>
      </c>
      <c r="F89" s="40">
        <f t="shared" si="13"/>
        <v>0</v>
      </c>
      <c r="G89" s="183"/>
    </row>
    <row r="90" spans="1:7" s="10" customFormat="1" ht="21" thickBot="1" x14ac:dyDescent="0.3">
      <c r="A90" s="182"/>
      <c r="B90" s="184"/>
      <c r="C90" s="36" t="s">
        <v>8</v>
      </c>
      <c r="D90" s="40">
        <f t="shared" si="13"/>
        <v>0</v>
      </c>
      <c r="E90" s="40">
        <f t="shared" si="13"/>
        <v>0</v>
      </c>
      <c r="F90" s="40">
        <f t="shared" si="13"/>
        <v>0</v>
      </c>
      <c r="G90" s="183"/>
    </row>
    <row r="91" spans="1:7" s="10" customFormat="1" ht="21" thickBot="1" x14ac:dyDescent="0.3">
      <c r="A91" s="182"/>
      <c r="B91" s="184"/>
      <c r="C91" s="39" t="s">
        <v>9</v>
      </c>
      <c r="D91" s="40">
        <f t="shared" si="13"/>
        <v>0.01</v>
      </c>
      <c r="E91" s="40">
        <f t="shared" si="13"/>
        <v>0</v>
      </c>
      <c r="F91" s="40">
        <f t="shared" si="13"/>
        <v>0</v>
      </c>
      <c r="G91" s="183"/>
    </row>
    <row r="92" spans="1:7" ht="49.5" customHeight="1" thickBot="1" x14ac:dyDescent="0.3">
      <c r="A92" s="215" t="s">
        <v>39</v>
      </c>
      <c r="B92" s="215"/>
      <c r="C92" s="215"/>
      <c r="D92" s="215"/>
      <c r="E92" s="215"/>
      <c r="F92" s="215"/>
      <c r="G92" s="215"/>
    </row>
    <row r="93" spans="1:7" ht="7.5" customHeight="1" thickBot="1" x14ac:dyDescent="0.3">
      <c r="A93" s="50"/>
      <c r="B93" s="51"/>
      <c r="C93" s="51"/>
      <c r="D93" s="88"/>
      <c r="E93" s="88"/>
      <c r="F93" s="88"/>
      <c r="G93" s="51"/>
    </row>
    <row r="94" spans="1:7" s="53" customFormat="1" ht="22.5" customHeight="1" thickBot="1" x14ac:dyDescent="0.35">
      <c r="A94" s="200"/>
      <c r="B94" s="201" t="s">
        <v>40</v>
      </c>
      <c r="C94" s="52" t="s">
        <v>6</v>
      </c>
      <c r="D94" s="16">
        <f>SUM(D95:D97)</f>
        <v>566.73103000000015</v>
      </c>
      <c r="E94" s="16">
        <f>SUM(E95:E97)</f>
        <v>418.12802999999997</v>
      </c>
      <c r="F94" s="16">
        <f>SUM(F95:F97)</f>
        <v>193.67102999999997</v>
      </c>
      <c r="G94" s="202"/>
    </row>
    <row r="95" spans="1:7" s="53" customFormat="1" ht="22.5" customHeight="1" thickBot="1" x14ac:dyDescent="0.35">
      <c r="A95" s="200"/>
      <c r="B95" s="201"/>
      <c r="C95" s="18" t="s">
        <v>7</v>
      </c>
      <c r="D95" s="54">
        <f>D153+D171+D176+D100+D104+D108+D112+D116+D120+D124+D128+D158+D180+D132+D136+D140+D144+D148+D162+D166</f>
        <v>0</v>
      </c>
      <c r="E95" s="113">
        <f t="shared" ref="E95:F95" si="14">E153+E171+E176+E100+E104+E108+E112+E116+E120+E124+E128+E158+E180+E132+E136+E140+E144+E148+E162+E166</f>
        <v>0</v>
      </c>
      <c r="F95" s="113">
        <f t="shared" si="14"/>
        <v>0</v>
      </c>
      <c r="G95" s="202"/>
    </row>
    <row r="96" spans="1:7" s="53" customFormat="1" ht="22.5" customHeight="1" thickBot="1" x14ac:dyDescent="0.35">
      <c r="A96" s="200"/>
      <c r="B96" s="201"/>
      <c r="C96" s="18" t="s">
        <v>8</v>
      </c>
      <c r="D96" s="113">
        <f t="shared" ref="D96:F97" si="15">D154+D172+D177+D101+D105+D109+D113+D117+D121+D125+D129+D159+D181+D133+D137+D141+D145+D149+D163+D167</f>
        <v>555.6690000000001</v>
      </c>
      <c r="E96" s="113">
        <f t="shared" si="15"/>
        <v>408.84399999999999</v>
      </c>
      <c r="F96" s="113">
        <f t="shared" si="15"/>
        <v>187.49799999999996</v>
      </c>
      <c r="G96" s="202"/>
    </row>
    <row r="97" spans="1:11" s="53" customFormat="1" ht="22.5" customHeight="1" thickBot="1" x14ac:dyDescent="0.35">
      <c r="A97" s="200"/>
      <c r="B97" s="201"/>
      <c r="C97" s="19" t="s">
        <v>9</v>
      </c>
      <c r="D97" s="113">
        <f t="shared" si="15"/>
        <v>11.06203</v>
      </c>
      <c r="E97" s="113">
        <f t="shared" si="15"/>
        <v>9.2840299999999996</v>
      </c>
      <c r="F97" s="113">
        <f t="shared" si="15"/>
        <v>6.1730300000000007</v>
      </c>
      <c r="G97" s="202"/>
    </row>
    <row r="98" spans="1:11" ht="29.25" thickBot="1" x14ac:dyDescent="0.5">
      <c r="A98" s="55">
        <v>1</v>
      </c>
      <c r="B98" s="191" t="s">
        <v>41</v>
      </c>
      <c r="C98" s="191"/>
      <c r="D98" s="191"/>
      <c r="E98" s="191"/>
      <c r="F98" s="191"/>
      <c r="G98" s="191"/>
      <c r="K98" s="56"/>
    </row>
    <row r="99" spans="1:11" ht="21.75" customHeight="1" x14ac:dyDescent="0.25">
      <c r="A99" s="139" t="s">
        <v>15</v>
      </c>
      <c r="B99" s="157" t="s">
        <v>61</v>
      </c>
      <c r="C99" s="81" t="s">
        <v>16</v>
      </c>
      <c r="D99" s="127">
        <f>SUM(D100:D102)</f>
        <v>13.33</v>
      </c>
      <c r="E99" s="126">
        <f>SUM(E100:E102)</f>
        <v>13.136000000000001</v>
      </c>
      <c r="F99" s="126">
        <f>SUM(F100:F102)</f>
        <v>0</v>
      </c>
      <c r="G99" s="143" t="s">
        <v>95</v>
      </c>
    </row>
    <row r="100" spans="1:11" ht="18.75" customHeight="1" x14ac:dyDescent="0.25">
      <c r="A100" s="140"/>
      <c r="B100" s="157"/>
      <c r="C100" s="74" t="s">
        <v>7</v>
      </c>
      <c r="D100" s="122">
        <v>0</v>
      </c>
      <c r="E100" s="114">
        <v>0</v>
      </c>
      <c r="F100" s="114">
        <v>0</v>
      </c>
      <c r="G100" s="143"/>
    </row>
    <row r="101" spans="1:11" ht="18.75" customHeight="1" x14ac:dyDescent="0.25">
      <c r="A101" s="140"/>
      <c r="B101" s="157"/>
      <c r="C101" s="74" t="s">
        <v>8</v>
      </c>
      <c r="D101" s="112">
        <v>12.93</v>
      </c>
      <c r="E101" s="112">
        <v>12.742000000000001</v>
      </c>
      <c r="F101" s="112">
        <v>0</v>
      </c>
      <c r="G101" s="143"/>
    </row>
    <row r="102" spans="1:11" ht="27.75" customHeight="1" x14ac:dyDescent="0.25">
      <c r="A102" s="141"/>
      <c r="B102" s="157"/>
      <c r="C102" s="74" t="s">
        <v>9</v>
      </c>
      <c r="D102" s="112">
        <v>0.4</v>
      </c>
      <c r="E102" s="112">
        <v>0.39400000000000002</v>
      </c>
      <c r="F102" s="112">
        <v>0</v>
      </c>
      <c r="G102" s="143"/>
    </row>
    <row r="103" spans="1:11" ht="27.75" customHeight="1" x14ac:dyDescent="0.25">
      <c r="A103" s="139" t="s">
        <v>29</v>
      </c>
      <c r="B103" s="157" t="s">
        <v>62</v>
      </c>
      <c r="C103" s="81" t="s">
        <v>16</v>
      </c>
      <c r="D103" s="124">
        <f>SUM(D104:D106)</f>
        <v>7.6</v>
      </c>
      <c r="E103" s="126">
        <f>SUM(E104:E106)</f>
        <v>7.6610000000000005</v>
      </c>
      <c r="F103" s="126">
        <f>SUM(F104:F106)</f>
        <v>1.9989999999999999</v>
      </c>
      <c r="G103" s="143" t="s">
        <v>110</v>
      </c>
    </row>
    <row r="104" spans="1:11" ht="27.75" customHeight="1" x14ac:dyDescent="0.25">
      <c r="A104" s="140"/>
      <c r="B104" s="157"/>
      <c r="C104" s="74" t="s">
        <v>7</v>
      </c>
      <c r="D104" s="122">
        <v>0</v>
      </c>
      <c r="E104" s="114">
        <v>0</v>
      </c>
      <c r="F104" s="114">
        <v>0</v>
      </c>
      <c r="G104" s="143"/>
    </row>
    <row r="105" spans="1:11" ht="27.75" customHeight="1" x14ac:dyDescent="0.25">
      <c r="A105" s="140"/>
      <c r="B105" s="157"/>
      <c r="C105" s="74" t="s">
        <v>8</v>
      </c>
      <c r="D105" s="112">
        <v>7.3719999999999999</v>
      </c>
      <c r="E105" s="112">
        <v>7.431</v>
      </c>
      <c r="F105" s="112">
        <v>1.5289999999999999</v>
      </c>
      <c r="G105" s="143"/>
    </row>
    <row r="106" spans="1:11" ht="27.75" customHeight="1" x14ac:dyDescent="0.25">
      <c r="A106" s="141"/>
      <c r="B106" s="157"/>
      <c r="C106" s="74" t="s">
        <v>9</v>
      </c>
      <c r="D106" s="112">
        <v>0.22800000000000001</v>
      </c>
      <c r="E106" s="112">
        <v>0.23</v>
      </c>
      <c r="F106" s="112">
        <v>0.47</v>
      </c>
      <c r="G106" s="143"/>
    </row>
    <row r="107" spans="1:11" ht="27.75" customHeight="1" x14ac:dyDescent="0.25">
      <c r="A107" s="139" t="s">
        <v>30</v>
      </c>
      <c r="B107" s="157" t="s">
        <v>63</v>
      </c>
      <c r="C107" s="81" t="s">
        <v>16</v>
      </c>
      <c r="D107" s="127">
        <f>SUM(D108:D110)</f>
        <v>4.9279999999999999</v>
      </c>
      <c r="E107" s="126">
        <f>SUM(E108:E110)</f>
        <v>4.7250000000000005</v>
      </c>
      <c r="F107" s="126">
        <f>SUM(F108:F110)</f>
        <v>0</v>
      </c>
      <c r="G107" s="143" t="s">
        <v>96</v>
      </c>
    </row>
    <row r="108" spans="1:11" ht="27.75" customHeight="1" x14ac:dyDescent="0.25">
      <c r="A108" s="140"/>
      <c r="B108" s="157"/>
      <c r="C108" s="74" t="s">
        <v>7</v>
      </c>
      <c r="D108" s="122">
        <v>0</v>
      </c>
      <c r="E108" s="114">
        <v>0</v>
      </c>
      <c r="F108" s="114">
        <v>0</v>
      </c>
      <c r="G108" s="143"/>
    </row>
    <row r="109" spans="1:11" ht="27.75" customHeight="1" x14ac:dyDescent="0.25">
      <c r="A109" s="140"/>
      <c r="B109" s="157"/>
      <c r="C109" s="74" t="s">
        <v>8</v>
      </c>
      <c r="D109" s="112">
        <v>4.78</v>
      </c>
      <c r="E109" s="112">
        <v>4.5830000000000002</v>
      </c>
      <c r="F109" s="112">
        <v>0</v>
      </c>
      <c r="G109" s="143"/>
    </row>
    <row r="110" spans="1:11" ht="27.75" customHeight="1" x14ac:dyDescent="0.25">
      <c r="A110" s="141"/>
      <c r="B110" s="157"/>
      <c r="C110" s="74" t="s">
        <v>9</v>
      </c>
      <c r="D110" s="112">
        <v>0.14799999999999999</v>
      </c>
      <c r="E110" s="112">
        <v>0.14199999999999999</v>
      </c>
      <c r="F110" s="112">
        <v>0</v>
      </c>
      <c r="G110" s="143"/>
    </row>
    <row r="111" spans="1:11" ht="27.75" customHeight="1" x14ac:dyDescent="0.25">
      <c r="A111" s="139" t="s">
        <v>64</v>
      </c>
      <c r="B111" s="157" t="s">
        <v>65</v>
      </c>
      <c r="C111" s="81" t="s">
        <v>16</v>
      </c>
      <c r="D111" s="124">
        <f>SUM(D112:D114)</f>
        <v>11.24</v>
      </c>
      <c r="E111" s="126">
        <f>SUM(E112:E114)</f>
        <v>10.88</v>
      </c>
      <c r="F111" s="126">
        <f>SUM(F112:F114)</f>
        <v>0</v>
      </c>
      <c r="G111" s="143" t="s">
        <v>97</v>
      </c>
    </row>
    <row r="112" spans="1:11" ht="27.75" customHeight="1" x14ac:dyDescent="0.25">
      <c r="A112" s="140"/>
      <c r="B112" s="157"/>
      <c r="C112" s="74" t="s">
        <v>7</v>
      </c>
      <c r="D112" s="128">
        <v>0</v>
      </c>
      <c r="E112" s="128">
        <v>0</v>
      </c>
      <c r="F112" s="128">
        <v>0</v>
      </c>
      <c r="G112" s="143"/>
    </row>
    <row r="113" spans="1:7" ht="27.75" customHeight="1" x14ac:dyDescent="0.25">
      <c r="A113" s="140"/>
      <c r="B113" s="157"/>
      <c r="C113" s="74" t="s">
        <v>8</v>
      </c>
      <c r="D113" s="128">
        <v>10.903</v>
      </c>
      <c r="E113" s="128">
        <v>10.554</v>
      </c>
      <c r="F113" s="128">
        <v>0</v>
      </c>
      <c r="G113" s="143"/>
    </row>
    <row r="114" spans="1:7" ht="27.75" customHeight="1" x14ac:dyDescent="0.25">
      <c r="A114" s="141"/>
      <c r="B114" s="157"/>
      <c r="C114" s="74" t="s">
        <v>9</v>
      </c>
      <c r="D114" s="128">
        <v>0.33700000000000002</v>
      </c>
      <c r="E114" s="128">
        <v>0.32600000000000001</v>
      </c>
      <c r="F114" s="128">
        <v>0</v>
      </c>
      <c r="G114" s="143"/>
    </row>
    <row r="115" spans="1:7" ht="27.75" customHeight="1" x14ac:dyDescent="0.25">
      <c r="A115" s="139" t="s">
        <v>66</v>
      </c>
      <c r="B115" s="157" t="s">
        <v>67</v>
      </c>
      <c r="C115" s="81" t="s">
        <v>16</v>
      </c>
      <c r="D115" s="127">
        <f>SUM(D116:D118)</f>
        <v>12.397</v>
      </c>
      <c r="E115" s="126">
        <f>SUM(E116:E118)</f>
        <v>12.041</v>
      </c>
      <c r="F115" s="126">
        <f>SUM(F116:F118)</f>
        <v>0</v>
      </c>
      <c r="G115" s="143" t="s">
        <v>98</v>
      </c>
    </row>
    <row r="116" spans="1:7" ht="27.75" customHeight="1" x14ac:dyDescent="0.25">
      <c r="A116" s="140"/>
      <c r="B116" s="157"/>
      <c r="C116" s="74" t="s">
        <v>7</v>
      </c>
      <c r="D116" s="128">
        <v>0</v>
      </c>
      <c r="E116" s="128">
        <v>0</v>
      </c>
      <c r="F116" s="128">
        <v>0</v>
      </c>
      <c r="G116" s="143"/>
    </row>
    <row r="117" spans="1:7" ht="27.75" customHeight="1" x14ac:dyDescent="0.25">
      <c r="A117" s="140"/>
      <c r="B117" s="157"/>
      <c r="C117" s="74" t="s">
        <v>8</v>
      </c>
      <c r="D117" s="128">
        <v>12.025</v>
      </c>
      <c r="E117" s="128">
        <v>11.68</v>
      </c>
      <c r="F117" s="128">
        <v>0</v>
      </c>
      <c r="G117" s="143"/>
    </row>
    <row r="118" spans="1:7" ht="27.75" customHeight="1" x14ac:dyDescent="0.25">
      <c r="A118" s="141"/>
      <c r="B118" s="157"/>
      <c r="C118" s="74" t="s">
        <v>9</v>
      </c>
      <c r="D118" s="128">
        <v>0.372</v>
      </c>
      <c r="E118" s="128">
        <v>0.36099999999999999</v>
      </c>
      <c r="F118" s="128">
        <v>0</v>
      </c>
      <c r="G118" s="143"/>
    </row>
    <row r="119" spans="1:7" ht="27.75" customHeight="1" x14ac:dyDescent="0.25">
      <c r="A119" s="139" t="s">
        <v>47</v>
      </c>
      <c r="B119" s="157" t="s">
        <v>68</v>
      </c>
      <c r="C119" s="81" t="s">
        <v>16</v>
      </c>
      <c r="D119" s="127">
        <f>SUM(D120:D122)</f>
        <v>59.558</v>
      </c>
      <c r="E119" s="126">
        <f>SUM(E120:E122)</f>
        <v>60.082999999999998</v>
      </c>
      <c r="F119" s="126">
        <f>SUM(F120:F122)</f>
        <v>0.437</v>
      </c>
      <c r="G119" s="143" t="s">
        <v>69</v>
      </c>
    </row>
    <row r="120" spans="1:7" ht="27.75" customHeight="1" x14ac:dyDescent="0.25">
      <c r="A120" s="140"/>
      <c r="B120" s="157"/>
      <c r="C120" s="74" t="s">
        <v>7</v>
      </c>
      <c r="D120" s="128">
        <v>0</v>
      </c>
      <c r="E120" s="128">
        <v>0</v>
      </c>
      <c r="F120" s="128">
        <v>0</v>
      </c>
      <c r="G120" s="143"/>
    </row>
    <row r="121" spans="1:7" ht="27.75" customHeight="1" x14ac:dyDescent="0.25">
      <c r="A121" s="140"/>
      <c r="B121" s="157"/>
      <c r="C121" s="74" t="s">
        <v>8</v>
      </c>
      <c r="D121" s="128">
        <v>59.082000000000001</v>
      </c>
      <c r="E121" s="128">
        <v>59.601999999999997</v>
      </c>
      <c r="F121" s="128">
        <v>0.434</v>
      </c>
      <c r="G121" s="143"/>
    </row>
    <row r="122" spans="1:7" ht="27.75" customHeight="1" x14ac:dyDescent="0.25">
      <c r="A122" s="141"/>
      <c r="B122" s="157"/>
      <c r="C122" s="74" t="s">
        <v>9</v>
      </c>
      <c r="D122" s="128">
        <v>0.47599999999999998</v>
      </c>
      <c r="E122" s="128">
        <v>0.48099999999999998</v>
      </c>
      <c r="F122" s="128">
        <v>3.0000000000000001E-3</v>
      </c>
      <c r="G122" s="143"/>
    </row>
    <row r="123" spans="1:7" ht="27.75" customHeight="1" x14ac:dyDescent="0.25">
      <c r="A123" s="139" t="s">
        <v>51</v>
      </c>
      <c r="B123" s="197" t="s">
        <v>70</v>
      </c>
      <c r="C123" s="81" t="s">
        <v>16</v>
      </c>
      <c r="D123" s="127">
        <f>SUM(D124:D126)</f>
        <v>8.0380000000000003</v>
      </c>
      <c r="E123" s="126">
        <f>SUM(E124:E126)</f>
        <v>5.1280000000000001</v>
      </c>
      <c r="F123" s="126">
        <f>SUM(F124:F126)</f>
        <v>0</v>
      </c>
      <c r="G123" s="143" t="s">
        <v>99</v>
      </c>
    </row>
    <row r="124" spans="1:7" ht="27.75" customHeight="1" x14ac:dyDescent="0.25">
      <c r="A124" s="140"/>
      <c r="B124" s="198"/>
      <c r="C124" s="74" t="s">
        <v>7</v>
      </c>
      <c r="D124" s="128">
        <v>0</v>
      </c>
      <c r="E124" s="128">
        <v>0</v>
      </c>
      <c r="F124" s="128">
        <v>0</v>
      </c>
      <c r="G124" s="143"/>
    </row>
    <row r="125" spans="1:7" ht="27.75" customHeight="1" x14ac:dyDescent="0.25">
      <c r="A125" s="140"/>
      <c r="B125" s="198"/>
      <c r="C125" s="74" t="s">
        <v>8</v>
      </c>
      <c r="D125" s="128">
        <v>7.7969999999999997</v>
      </c>
      <c r="E125" s="128">
        <v>4.9740000000000002</v>
      </c>
      <c r="F125" s="128">
        <v>0</v>
      </c>
      <c r="G125" s="143"/>
    </row>
    <row r="126" spans="1:7" ht="27.75" customHeight="1" x14ac:dyDescent="0.25">
      <c r="A126" s="141"/>
      <c r="B126" s="199"/>
      <c r="C126" s="74" t="s">
        <v>9</v>
      </c>
      <c r="D126" s="128">
        <v>0.24099999999999999</v>
      </c>
      <c r="E126" s="128">
        <v>0.154</v>
      </c>
      <c r="F126" s="128">
        <v>0</v>
      </c>
      <c r="G126" s="143"/>
    </row>
    <row r="127" spans="1:7" ht="27.75" customHeight="1" x14ac:dyDescent="0.25">
      <c r="A127" s="139" t="s">
        <v>71</v>
      </c>
      <c r="B127" s="197" t="s">
        <v>72</v>
      </c>
      <c r="C127" s="81" t="s">
        <v>16</v>
      </c>
      <c r="D127" s="127">
        <f>SUM(D128:D130)</f>
        <v>7.0330000000000004</v>
      </c>
      <c r="E127" s="126">
        <f>SUM(E128:E130)</f>
        <v>7.5380000000000003</v>
      </c>
      <c r="F127" s="126">
        <f>SUM(F128:F130)</f>
        <v>0.56900000000000006</v>
      </c>
      <c r="G127" s="143" t="s">
        <v>100</v>
      </c>
    </row>
    <row r="128" spans="1:7" ht="27.75" customHeight="1" x14ac:dyDescent="0.25">
      <c r="A128" s="140"/>
      <c r="B128" s="198"/>
      <c r="C128" s="74" t="s">
        <v>7</v>
      </c>
      <c r="D128" s="122">
        <v>0</v>
      </c>
      <c r="E128" s="114">
        <v>0</v>
      </c>
      <c r="F128" s="114">
        <v>0</v>
      </c>
      <c r="G128" s="143"/>
    </row>
    <row r="129" spans="1:7" ht="27.75" customHeight="1" x14ac:dyDescent="0.25">
      <c r="A129" s="140"/>
      <c r="B129" s="198"/>
      <c r="C129" s="74" t="s">
        <v>8</v>
      </c>
      <c r="D129" s="112">
        <v>6.8220000000000001</v>
      </c>
      <c r="E129" s="112">
        <v>7.3120000000000003</v>
      </c>
      <c r="F129" s="112">
        <v>0.55200000000000005</v>
      </c>
      <c r="G129" s="143"/>
    </row>
    <row r="130" spans="1:7" ht="27.75" customHeight="1" x14ac:dyDescent="0.25">
      <c r="A130" s="141"/>
      <c r="B130" s="199"/>
      <c r="C130" s="74" t="s">
        <v>9</v>
      </c>
      <c r="D130" s="112">
        <v>0.21099999999999999</v>
      </c>
      <c r="E130" s="112">
        <v>0.22600000000000001</v>
      </c>
      <c r="F130" s="112">
        <v>1.7000000000000001E-2</v>
      </c>
      <c r="G130" s="143"/>
    </row>
    <row r="131" spans="1:7" s="107" customFormat="1" ht="27.75" customHeight="1" x14ac:dyDescent="0.25">
      <c r="A131" s="139" t="s">
        <v>107</v>
      </c>
      <c r="B131" s="144" t="s">
        <v>108</v>
      </c>
      <c r="C131" s="118" t="s">
        <v>16</v>
      </c>
      <c r="D131" s="129">
        <f>D132+D133+D134</f>
        <v>1.5149999999999999</v>
      </c>
      <c r="E131" s="129">
        <f>E132+E133+E134</f>
        <v>1.4390000000000001</v>
      </c>
      <c r="F131" s="130">
        <f>F132+F133+F134</f>
        <v>2.5099999999999998</v>
      </c>
      <c r="G131" s="143" t="s">
        <v>109</v>
      </c>
    </row>
    <row r="132" spans="1:7" s="107" customFormat="1" ht="27.75" customHeight="1" x14ac:dyDescent="0.25">
      <c r="A132" s="140"/>
      <c r="B132" s="144"/>
      <c r="C132" s="119" t="s">
        <v>7</v>
      </c>
      <c r="D132" s="120">
        <v>0</v>
      </c>
      <c r="E132" s="120">
        <v>0</v>
      </c>
      <c r="F132" s="120">
        <v>0</v>
      </c>
      <c r="G132" s="143"/>
    </row>
    <row r="133" spans="1:7" s="107" customFormat="1" ht="27.75" customHeight="1" x14ac:dyDescent="0.25">
      <c r="A133" s="140"/>
      <c r="B133" s="144"/>
      <c r="C133" s="119" t="s">
        <v>8</v>
      </c>
      <c r="D133" s="120">
        <v>1.5</v>
      </c>
      <c r="E133" s="120">
        <v>1.425</v>
      </c>
      <c r="F133" s="121">
        <v>2.48</v>
      </c>
      <c r="G133" s="143"/>
    </row>
    <row r="134" spans="1:7" s="107" customFormat="1" ht="27.75" customHeight="1" x14ac:dyDescent="0.25">
      <c r="A134" s="141"/>
      <c r="B134" s="144"/>
      <c r="C134" s="119" t="s">
        <v>9</v>
      </c>
      <c r="D134" s="120">
        <v>1.4999999999999999E-2</v>
      </c>
      <c r="E134" s="120">
        <v>1.4E-2</v>
      </c>
      <c r="F134" s="120">
        <v>0.03</v>
      </c>
      <c r="G134" s="143"/>
    </row>
    <row r="135" spans="1:7" s="107" customFormat="1" ht="22.5" customHeight="1" x14ac:dyDescent="0.25">
      <c r="A135" s="139" t="s">
        <v>119</v>
      </c>
      <c r="B135" s="144" t="s">
        <v>111</v>
      </c>
      <c r="C135" s="118" t="s">
        <v>16</v>
      </c>
      <c r="D135" s="108">
        <f>D136+D137+D138</f>
        <v>3.03</v>
      </c>
      <c r="E135" s="108">
        <f>E136+E137+E138</f>
        <v>2.5759999999999996</v>
      </c>
      <c r="F135" s="108">
        <f>SUM(F136:F138)</f>
        <v>0</v>
      </c>
      <c r="G135" s="143" t="s">
        <v>112</v>
      </c>
    </row>
    <row r="136" spans="1:7" s="107" customFormat="1" ht="19.5" customHeight="1" x14ac:dyDescent="0.25">
      <c r="A136" s="140"/>
      <c r="B136" s="144"/>
      <c r="C136" s="125" t="s">
        <v>7</v>
      </c>
      <c r="D136" s="109">
        <v>0</v>
      </c>
      <c r="E136" s="109">
        <v>0</v>
      </c>
      <c r="F136" s="109">
        <v>0</v>
      </c>
      <c r="G136" s="143"/>
    </row>
    <row r="137" spans="1:7" s="107" customFormat="1" ht="19.5" customHeight="1" x14ac:dyDescent="0.25">
      <c r="A137" s="140"/>
      <c r="B137" s="144"/>
      <c r="C137" s="125" t="s">
        <v>8</v>
      </c>
      <c r="D137" s="109">
        <v>3</v>
      </c>
      <c r="E137" s="109">
        <v>2.5499999999999998</v>
      </c>
      <c r="F137" s="109">
        <v>0</v>
      </c>
      <c r="G137" s="143"/>
    </row>
    <row r="138" spans="1:7" s="107" customFormat="1" ht="26.25" customHeight="1" x14ac:dyDescent="0.25">
      <c r="A138" s="141"/>
      <c r="B138" s="144"/>
      <c r="C138" s="125" t="s">
        <v>9</v>
      </c>
      <c r="D138" s="109">
        <v>0.03</v>
      </c>
      <c r="E138" s="109">
        <v>2.5999999999999999E-2</v>
      </c>
      <c r="F138" s="109">
        <v>0</v>
      </c>
      <c r="G138" s="143"/>
    </row>
    <row r="139" spans="1:7" s="107" customFormat="1" ht="35.85" customHeight="1" x14ac:dyDescent="0.25">
      <c r="A139" s="139" t="s">
        <v>120</v>
      </c>
      <c r="B139" s="144" t="s">
        <v>113</v>
      </c>
      <c r="C139" s="118" t="s">
        <v>16</v>
      </c>
      <c r="D139" s="108">
        <f>SUM(D140:D142)</f>
        <v>3.03</v>
      </c>
      <c r="E139" s="108">
        <f>SUM(E140:E142)</f>
        <v>2.4060000000000001</v>
      </c>
      <c r="F139" s="108">
        <f>SUM(F140:F142)</f>
        <v>0</v>
      </c>
      <c r="G139" s="143" t="s">
        <v>114</v>
      </c>
    </row>
    <row r="140" spans="1:7" s="107" customFormat="1" ht="36" customHeight="1" x14ac:dyDescent="0.25">
      <c r="A140" s="140"/>
      <c r="B140" s="144"/>
      <c r="C140" s="125" t="s">
        <v>7</v>
      </c>
      <c r="D140" s="109">
        <v>0</v>
      </c>
      <c r="E140" s="109">
        <v>0</v>
      </c>
      <c r="F140" s="109">
        <v>0</v>
      </c>
      <c r="G140" s="143"/>
    </row>
    <row r="141" spans="1:7" s="107" customFormat="1" ht="22.5" customHeight="1" x14ac:dyDescent="0.25">
      <c r="A141" s="140"/>
      <c r="B141" s="144"/>
      <c r="C141" s="125" t="s">
        <v>8</v>
      </c>
      <c r="D141" s="109">
        <v>3</v>
      </c>
      <c r="E141" s="109">
        <v>2.3820000000000001</v>
      </c>
      <c r="F141" s="109">
        <v>0</v>
      </c>
      <c r="G141" s="143"/>
    </row>
    <row r="142" spans="1:7" s="107" customFormat="1" ht="19.5" customHeight="1" x14ac:dyDescent="0.25">
      <c r="A142" s="141"/>
      <c r="B142" s="144"/>
      <c r="C142" s="125" t="s">
        <v>9</v>
      </c>
      <c r="D142" s="109">
        <v>0.03</v>
      </c>
      <c r="E142" s="109">
        <v>2.4E-2</v>
      </c>
      <c r="F142" s="109">
        <v>0</v>
      </c>
      <c r="G142" s="143"/>
    </row>
    <row r="143" spans="1:7" s="107" customFormat="1" ht="19.5" customHeight="1" x14ac:dyDescent="0.25">
      <c r="A143" s="139" t="s">
        <v>121</v>
      </c>
      <c r="B143" s="142" t="s">
        <v>115</v>
      </c>
      <c r="C143" s="118" t="s">
        <v>16</v>
      </c>
      <c r="D143" s="108">
        <f t="shared" ref="D143:F143" si="16">SUM(D144:D146)</f>
        <v>1.5149999999999999</v>
      </c>
      <c r="E143" s="108">
        <f t="shared" si="16"/>
        <v>1.4390000000000001</v>
      </c>
      <c r="F143" s="108">
        <f t="shared" si="16"/>
        <v>0</v>
      </c>
      <c r="G143" s="143" t="s">
        <v>116</v>
      </c>
    </row>
    <row r="144" spans="1:7" s="107" customFormat="1" ht="19.5" customHeight="1" x14ac:dyDescent="0.25">
      <c r="A144" s="140"/>
      <c r="B144" s="142"/>
      <c r="C144" s="125" t="s">
        <v>7</v>
      </c>
      <c r="D144" s="109">
        <v>0</v>
      </c>
      <c r="E144" s="109">
        <v>0</v>
      </c>
      <c r="F144" s="109">
        <v>0</v>
      </c>
      <c r="G144" s="143"/>
    </row>
    <row r="145" spans="1:7" s="107" customFormat="1" ht="19.5" customHeight="1" x14ac:dyDescent="0.25">
      <c r="A145" s="140"/>
      <c r="B145" s="142"/>
      <c r="C145" s="125" t="s">
        <v>8</v>
      </c>
      <c r="D145" s="109">
        <v>1.5</v>
      </c>
      <c r="E145" s="109">
        <v>1.425</v>
      </c>
      <c r="F145" s="109">
        <v>0</v>
      </c>
      <c r="G145" s="143"/>
    </row>
    <row r="146" spans="1:7" s="107" customFormat="1" ht="19.5" customHeight="1" x14ac:dyDescent="0.25">
      <c r="A146" s="141"/>
      <c r="B146" s="142"/>
      <c r="C146" s="125" t="s">
        <v>9</v>
      </c>
      <c r="D146" s="109">
        <v>1.4999999999999999E-2</v>
      </c>
      <c r="E146" s="109">
        <v>1.4E-2</v>
      </c>
      <c r="F146" s="109">
        <v>0</v>
      </c>
      <c r="G146" s="143"/>
    </row>
    <row r="147" spans="1:7" s="107" customFormat="1" ht="22.5" x14ac:dyDescent="0.25">
      <c r="A147" s="139" t="s">
        <v>122</v>
      </c>
      <c r="B147" s="142" t="s">
        <v>117</v>
      </c>
      <c r="C147" s="118" t="s">
        <v>16</v>
      </c>
      <c r="D147" s="108">
        <f t="shared" ref="D147:F147" si="17">SUM(D148:D150)</f>
        <v>1.5149999999999999</v>
      </c>
      <c r="E147" s="108">
        <f t="shared" si="17"/>
        <v>1.3639999999999999</v>
      </c>
      <c r="F147" s="108">
        <f t="shared" si="17"/>
        <v>0</v>
      </c>
      <c r="G147" s="143" t="s">
        <v>118</v>
      </c>
    </row>
    <row r="148" spans="1:7" s="107" customFormat="1" ht="19.5" customHeight="1" x14ac:dyDescent="0.25">
      <c r="A148" s="140"/>
      <c r="B148" s="142"/>
      <c r="C148" s="125" t="s">
        <v>7</v>
      </c>
      <c r="D148" s="109">
        <v>0</v>
      </c>
      <c r="E148" s="109">
        <v>0</v>
      </c>
      <c r="F148" s="109">
        <v>0</v>
      </c>
      <c r="G148" s="143"/>
    </row>
    <row r="149" spans="1:7" s="107" customFormat="1" ht="19.5" customHeight="1" x14ac:dyDescent="0.25">
      <c r="A149" s="140"/>
      <c r="B149" s="142"/>
      <c r="C149" s="125" t="s">
        <v>8</v>
      </c>
      <c r="D149" s="109">
        <v>1.5</v>
      </c>
      <c r="E149" s="109">
        <v>1.351</v>
      </c>
      <c r="F149" s="109">
        <v>0</v>
      </c>
      <c r="G149" s="143"/>
    </row>
    <row r="150" spans="1:7" s="107" customFormat="1" ht="19.5" customHeight="1" x14ac:dyDescent="0.25">
      <c r="A150" s="141"/>
      <c r="B150" s="142"/>
      <c r="C150" s="125" t="s">
        <v>9</v>
      </c>
      <c r="D150" s="109">
        <v>1.4999999999999999E-2</v>
      </c>
      <c r="E150" s="109">
        <v>1.2999999999999999E-2</v>
      </c>
      <c r="F150" s="109">
        <v>0</v>
      </c>
      <c r="G150" s="143"/>
    </row>
    <row r="151" spans="1:7" ht="26.25" customHeight="1" x14ac:dyDescent="0.3">
      <c r="A151" s="158" t="s">
        <v>42</v>
      </c>
      <c r="B151" s="159"/>
      <c r="C151" s="159"/>
      <c r="D151" s="159"/>
      <c r="E151" s="159"/>
      <c r="F151" s="159"/>
      <c r="G151" s="160"/>
    </row>
    <row r="152" spans="1:7" ht="27" customHeight="1" x14ac:dyDescent="0.25">
      <c r="A152" s="139" t="s">
        <v>50</v>
      </c>
      <c r="B152" s="192" t="s">
        <v>45</v>
      </c>
      <c r="C152" s="71" t="s">
        <v>16</v>
      </c>
      <c r="D152" s="49">
        <f>D153+D154+D155</f>
        <v>32.1</v>
      </c>
      <c r="E152" s="49">
        <f>E153+E154+E155</f>
        <v>28.02</v>
      </c>
      <c r="F152" s="49">
        <f>SUM(F153:F155)</f>
        <v>8.0599999999999987</v>
      </c>
      <c r="G152" s="153" t="s">
        <v>105</v>
      </c>
    </row>
    <row r="153" spans="1:7" ht="22.5" customHeight="1" x14ac:dyDescent="0.25">
      <c r="A153" s="140"/>
      <c r="B153" s="193"/>
      <c r="C153" s="82" t="s">
        <v>7</v>
      </c>
      <c r="D153" s="79">
        <v>0</v>
      </c>
      <c r="E153" s="79">
        <v>0</v>
      </c>
      <c r="F153" s="79">
        <v>0</v>
      </c>
      <c r="G153" s="195"/>
    </row>
    <row r="154" spans="1:7" ht="19.5" customHeight="1" x14ac:dyDescent="0.25">
      <c r="A154" s="140"/>
      <c r="B154" s="193"/>
      <c r="C154" s="82" t="s">
        <v>8</v>
      </c>
      <c r="D154" s="90">
        <v>31.14</v>
      </c>
      <c r="E154" s="114">
        <v>27.18</v>
      </c>
      <c r="F154" s="114">
        <v>7.81</v>
      </c>
      <c r="G154" s="195"/>
    </row>
    <row r="155" spans="1:7" ht="409.5" customHeight="1" x14ac:dyDescent="0.25">
      <c r="A155" s="141"/>
      <c r="B155" s="194"/>
      <c r="C155" s="82" t="s">
        <v>9</v>
      </c>
      <c r="D155" s="90">
        <v>0.96</v>
      </c>
      <c r="E155" s="114">
        <v>0.84</v>
      </c>
      <c r="F155" s="91">
        <v>0.25</v>
      </c>
      <c r="G155" s="196"/>
    </row>
    <row r="156" spans="1:7" ht="36.75" hidden="1" customHeight="1" x14ac:dyDescent="0.25">
      <c r="A156" s="62"/>
      <c r="B156" s="60"/>
      <c r="C156" s="71" t="s">
        <v>16</v>
      </c>
      <c r="D156" s="49" t="e">
        <f>SUM(#REF!)</f>
        <v>#REF!</v>
      </c>
      <c r="E156" s="83">
        <v>0.84181620000000001</v>
      </c>
      <c r="F156" s="49" t="e">
        <f>SUM(#REF!)</f>
        <v>#REF!</v>
      </c>
      <c r="G156" s="59"/>
    </row>
    <row r="157" spans="1:7" s="96" customFormat="1" ht="33.75" customHeight="1" x14ac:dyDescent="0.25">
      <c r="A157" s="162" t="s">
        <v>86</v>
      </c>
      <c r="B157" s="170" t="s">
        <v>75</v>
      </c>
      <c r="C157" s="101" t="s">
        <v>16</v>
      </c>
      <c r="D157" s="93">
        <f>D158+D159+D160</f>
        <v>39.798000000000002</v>
      </c>
      <c r="E157" s="93">
        <f t="shared" ref="E157:F157" si="18">E158+E159+E160</f>
        <v>39.798000000000002</v>
      </c>
      <c r="F157" s="93">
        <f t="shared" si="18"/>
        <v>0</v>
      </c>
      <c r="G157" s="173" t="s">
        <v>76</v>
      </c>
    </row>
    <row r="158" spans="1:7" s="96" customFormat="1" ht="31.5" customHeight="1" x14ac:dyDescent="0.25">
      <c r="A158" s="168"/>
      <c r="B158" s="171"/>
      <c r="C158" s="101" t="s">
        <v>77</v>
      </c>
      <c r="D158" s="93">
        <f>D162+D166</f>
        <v>0</v>
      </c>
      <c r="E158" s="93">
        <f t="shared" ref="E158:F158" si="19">E162+E166</f>
        <v>0</v>
      </c>
      <c r="F158" s="93">
        <f t="shared" si="19"/>
        <v>0</v>
      </c>
      <c r="G158" s="174"/>
    </row>
    <row r="159" spans="1:7" s="96" customFormat="1" ht="31.5" customHeight="1" x14ac:dyDescent="0.25">
      <c r="A159" s="168"/>
      <c r="B159" s="171"/>
      <c r="C159" s="101" t="s">
        <v>8</v>
      </c>
      <c r="D159" s="93">
        <f>D163+D167</f>
        <v>39.480000000000004</v>
      </c>
      <c r="E159" s="93">
        <f t="shared" ref="E159:F159" si="20">E163+E167</f>
        <v>39.480000000000004</v>
      </c>
      <c r="F159" s="93">
        <f t="shared" si="20"/>
        <v>0</v>
      </c>
      <c r="G159" s="174"/>
    </row>
    <row r="160" spans="1:7" s="96" customFormat="1" ht="31.5" customHeight="1" x14ac:dyDescent="0.25">
      <c r="A160" s="169"/>
      <c r="B160" s="172"/>
      <c r="C160" s="101" t="s">
        <v>9</v>
      </c>
      <c r="D160" s="93">
        <f>D164+D168</f>
        <v>0.318</v>
      </c>
      <c r="E160" s="93">
        <f t="shared" ref="E160:F160" si="21">E164+E168</f>
        <v>0.318</v>
      </c>
      <c r="F160" s="93">
        <f t="shared" si="21"/>
        <v>0</v>
      </c>
      <c r="G160" s="175"/>
    </row>
    <row r="161" spans="1:11" s="96" customFormat="1" ht="30" customHeight="1" x14ac:dyDescent="0.25">
      <c r="A161" s="162" t="s">
        <v>87</v>
      </c>
      <c r="B161" s="176" t="s">
        <v>88</v>
      </c>
      <c r="C161" s="101" t="s">
        <v>16</v>
      </c>
      <c r="D161" s="93">
        <f>D162+D163+D164</f>
        <v>34.980000000000004</v>
      </c>
      <c r="E161" s="93">
        <f t="shared" ref="E161:F161" si="22">E162+E163+E164</f>
        <v>34.980000000000004</v>
      </c>
      <c r="F161" s="93">
        <f t="shared" si="22"/>
        <v>0</v>
      </c>
      <c r="G161" s="173" t="s">
        <v>89</v>
      </c>
    </row>
    <row r="162" spans="1:11" s="96" customFormat="1" ht="35.25" customHeight="1" x14ac:dyDescent="0.25">
      <c r="A162" s="168"/>
      <c r="B162" s="177"/>
      <c r="C162" s="101" t="s">
        <v>77</v>
      </c>
      <c r="D162" s="93">
        <v>0</v>
      </c>
      <c r="E162" s="94">
        <v>0</v>
      </c>
      <c r="F162" s="93">
        <v>0</v>
      </c>
      <c r="G162" s="174"/>
    </row>
    <row r="163" spans="1:11" s="96" customFormat="1" ht="34.5" customHeight="1" x14ac:dyDescent="0.25">
      <c r="A163" s="168"/>
      <c r="B163" s="177"/>
      <c r="C163" s="101" t="s">
        <v>8</v>
      </c>
      <c r="D163" s="93">
        <v>34.700000000000003</v>
      </c>
      <c r="E163" s="94">
        <v>34.700000000000003</v>
      </c>
      <c r="F163" s="93">
        <v>0</v>
      </c>
      <c r="G163" s="174"/>
    </row>
    <row r="164" spans="1:11" s="96" customFormat="1" ht="33" customHeight="1" x14ac:dyDescent="0.25">
      <c r="A164" s="169"/>
      <c r="B164" s="178"/>
      <c r="C164" s="101" t="s">
        <v>9</v>
      </c>
      <c r="D164" s="93">
        <v>0.28000000000000003</v>
      </c>
      <c r="E164" s="94">
        <v>0.28000000000000003</v>
      </c>
      <c r="F164" s="93">
        <v>0</v>
      </c>
      <c r="G164" s="175"/>
    </row>
    <row r="165" spans="1:11" s="96" customFormat="1" ht="33" customHeight="1" x14ac:dyDescent="0.25">
      <c r="A165" s="162" t="s">
        <v>90</v>
      </c>
      <c r="B165" s="176" t="s">
        <v>91</v>
      </c>
      <c r="C165" s="101" t="s">
        <v>16</v>
      </c>
      <c r="D165" s="93">
        <f>D166+D167+D168</f>
        <v>4.8180000000000005</v>
      </c>
      <c r="E165" s="93">
        <f t="shared" ref="E165:F165" si="23">E166+E167+E168</f>
        <v>4.8180000000000005</v>
      </c>
      <c r="F165" s="93">
        <f t="shared" si="23"/>
        <v>0</v>
      </c>
      <c r="G165" s="173" t="s">
        <v>92</v>
      </c>
    </row>
    <row r="166" spans="1:11" s="96" customFormat="1" ht="33" customHeight="1" x14ac:dyDescent="0.25">
      <c r="A166" s="168"/>
      <c r="B166" s="177"/>
      <c r="C166" s="101" t="s">
        <v>77</v>
      </c>
      <c r="D166" s="93">
        <v>0</v>
      </c>
      <c r="E166" s="94">
        <v>0</v>
      </c>
      <c r="F166" s="93">
        <v>0</v>
      </c>
      <c r="G166" s="174"/>
    </row>
    <row r="167" spans="1:11" s="96" customFormat="1" ht="33" customHeight="1" x14ac:dyDescent="0.25">
      <c r="A167" s="168"/>
      <c r="B167" s="177"/>
      <c r="C167" s="101" t="s">
        <v>8</v>
      </c>
      <c r="D167" s="93">
        <v>4.78</v>
      </c>
      <c r="E167" s="94">
        <v>4.78</v>
      </c>
      <c r="F167" s="93">
        <v>0</v>
      </c>
      <c r="G167" s="174"/>
    </row>
    <row r="168" spans="1:11" s="96" customFormat="1" ht="38.25" customHeight="1" x14ac:dyDescent="0.25">
      <c r="A168" s="168"/>
      <c r="B168" s="177"/>
      <c r="C168" s="101" t="s">
        <v>9</v>
      </c>
      <c r="D168" s="93">
        <v>3.7999999999999999E-2</v>
      </c>
      <c r="E168" s="93">
        <v>3.7999999999999999E-2</v>
      </c>
      <c r="F168" s="93">
        <v>0</v>
      </c>
      <c r="G168" s="175"/>
    </row>
    <row r="169" spans="1:11" s="98" customFormat="1" ht="30" customHeight="1" x14ac:dyDescent="0.3">
      <c r="A169" s="165" t="s">
        <v>43</v>
      </c>
      <c r="B169" s="159"/>
      <c r="C169" s="159"/>
      <c r="D169" s="159"/>
      <c r="E169" s="159"/>
      <c r="F169" s="159"/>
      <c r="G169" s="160"/>
      <c r="H169" s="97"/>
    </row>
    <row r="170" spans="1:11" s="96" customFormat="1" ht="35.25" customHeight="1" x14ac:dyDescent="0.25">
      <c r="A170" s="162" t="s">
        <v>21</v>
      </c>
      <c r="B170" s="146" t="s">
        <v>73</v>
      </c>
      <c r="C170" s="101" t="s">
        <v>16</v>
      </c>
      <c r="D170" s="102">
        <v>173.20103</v>
      </c>
      <c r="E170" s="102">
        <v>173.20103</v>
      </c>
      <c r="F170" s="104">
        <f>SUM(F171:F173)</f>
        <v>173.20103</v>
      </c>
      <c r="G170" s="153" t="s">
        <v>85</v>
      </c>
      <c r="I170"/>
      <c r="J170"/>
      <c r="K170"/>
    </row>
    <row r="171" spans="1:11" s="96" customFormat="1" ht="34.5" customHeight="1" x14ac:dyDescent="0.25">
      <c r="A171" s="163"/>
      <c r="B171" s="148"/>
      <c r="C171" s="100" t="s">
        <v>7</v>
      </c>
      <c r="D171" s="99">
        <v>0</v>
      </c>
      <c r="E171" s="99">
        <v>0</v>
      </c>
      <c r="F171" s="99">
        <v>0</v>
      </c>
      <c r="G171" s="154"/>
      <c r="I171"/>
      <c r="J171"/>
      <c r="K171"/>
    </row>
    <row r="172" spans="1:11" s="96" customFormat="1" ht="33" customHeight="1" x14ac:dyDescent="0.25">
      <c r="A172" s="163"/>
      <c r="B172" s="148"/>
      <c r="C172" s="100" t="s">
        <v>8</v>
      </c>
      <c r="D172" s="105">
        <v>168.005</v>
      </c>
      <c r="E172" s="105">
        <v>168.005</v>
      </c>
      <c r="F172" s="103">
        <v>168.005</v>
      </c>
      <c r="G172" s="154"/>
      <c r="I172"/>
      <c r="J172"/>
      <c r="K172"/>
    </row>
    <row r="173" spans="1:11" s="96" customFormat="1" ht="33" customHeight="1" x14ac:dyDescent="0.25">
      <c r="A173" s="164"/>
      <c r="B173" s="149"/>
      <c r="C173" s="100" t="s">
        <v>9</v>
      </c>
      <c r="D173" s="105">
        <v>5.1960300000000004</v>
      </c>
      <c r="E173" s="105">
        <v>5.1960300000000004</v>
      </c>
      <c r="F173" s="103">
        <v>5.1960300000000004</v>
      </c>
      <c r="G173" s="155"/>
      <c r="I173"/>
      <c r="J173"/>
      <c r="K173"/>
    </row>
    <row r="174" spans="1:11" s="96" customFormat="1" ht="33" customHeight="1" x14ac:dyDescent="0.25">
      <c r="A174" s="166" t="s">
        <v>44</v>
      </c>
      <c r="B174" s="166"/>
      <c r="C174" s="166"/>
      <c r="D174" s="166"/>
      <c r="E174" s="166"/>
      <c r="F174" s="166"/>
      <c r="G174" s="167"/>
      <c r="I174"/>
      <c r="J174"/>
      <c r="K174"/>
    </row>
    <row r="175" spans="1:11" s="96" customFormat="1" ht="33" customHeight="1" x14ac:dyDescent="0.25">
      <c r="A175" s="161" t="s">
        <v>82</v>
      </c>
      <c r="B175" s="156" t="s">
        <v>46</v>
      </c>
      <c r="C175" s="71" t="s">
        <v>16</v>
      </c>
      <c r="D175" s="72">
        <f>SUM(D176:D178)</f>
        <v>120.968</v>
      </c>
      <c r="E175" s="72">
        <f>SUM(E176:E178)</f>
        <v>0</v>
      </c>
      <c r="F175" s="73">
        <f>SUM(F176:F178)</f>
        <v>0</v>
      </c>
      <c r="G175" s="179" t="s">
        <v>93</v>
      </c>
      <c r="I175"/>
      <c r="J175"/>
      <c r="K175"/>
    </row>
    <row r="176" spans="1:11" s="96" customFormat="1" ht="38.25" customHeight="1" x14ac:dyDescent="0.25">
      <c r="A176" s="161"/>
      <c r="B176" s="156"/>
      <c r="C176" s="82" t="s">
        <v>7</v>
      </c>
      <c r="D176" s="75">
        <v>0</v>
      </c>
      <c r="E176" s="75">
        <v>0</v>
      </c>
      <c r="F176" s="76">
        <v>0</v>
      </c>
      <c r="G176" s="180"/>
      <c r="I176"/>
      <c r="J176"/>
      <c r="K176"/>
    </row>
    <row r="177" spans="1:8" ht="20.25" customHeight="1" x14ac:dyDescent="0.25">
      <c r="A177" s="161"/>
      <c r="B177" s="156"/>
      <c r="C177" s="82" t="s">
        <v>8</v>
      </c>
      <c r="D177" s="75">
        <v>120</v>
      </c>
      <c r="E177" s="32">
        <v>0</v>
      </c>
      <c r="F177" s="32">
        <v>0</v>
      </c>
      <c r="G177" s="180"/>
    </row>
    <row r="178" spans="1:8" ht="67.5" customHeight="1" x14ac:dyDescent="0.25">
      <c r="A178" s="161"/>
      <c r="B178" s="156"/>
      <c r="C178" s="82" t="s">
        <v>9</v>
      </c>
      <c r="D178" s="75">
        <v>0.96799999999999997</v>
      </c>
      <c r="E178" s="32">
        <v>0</v>
      </c>
      <c r="F178" s="32">
        <v>0</v>
      </c>
      <c r="G178" s="181"/>
    </row>
    <row r="179" spans="1:8" s="58" customFormat="1" ht="32.25" customHeight="1" x14ac:dyDescent="0.25">
      <c r="A179" s="147" t="s">
        <v>84</v>
      </c>
      <c r="B179" s="146" t="s">
        <v>83</v>
      </c>
      <c r="C179" s="42" t="s">
        <v>16</v>
      </c>
      <c r="D179" s="95">
        <f>SUM(D180:D182)</f>
        <v>26.137</v>
      </c>
      <c r="E179" s="95">
        <f>SUM(E180:E182)</f>
        <v>6.8949999999999996</v>
      </c>
      <c r="F179" s="95">
        <f>SUM(F180:F182)</f>
        <v>6.8949999999999996</v>
      </c>
      <c r="G179" s="150" t="s">
        <v>106</v>
      </c>
      <c r="H179" s="57"/>
    </row>
    <row r="180" spans="1:8" s="58" customFormat="1" ht="32.25" customHeight="1" x14ac:dyDescent="0.25">
      <c r="A180" s="147"/>
      <c r="B180" s="148"/>
      <c r="C180" s="43" t="s">
        <v>7</v>
      </c>
      <c r="D180" s="45"/>
      <c r="E180" s="90"/>
      <c r="F180" s="90"/>
      <c r="G180" s="151"/>
      <c r="H180" s="57"/>
    </row>
    <row r="181" spans="1:8" s="58" customFormat="1" ht="32.25" customHeight="1" x14ac:dyDescent="0.25">
      <c r="A181" s="147"/>
      <c r="B181" s="148"/>
      <c r="C181" s="43" t="s">
        <v>8</v>
      </c>
      <c r="D181" s="45">
        <v>25.353000000000002</v>
      </c>
      <c r="E181" s="112">
        <v>6.6879999999999997</v>
      </c>
      <c r="F181" s="112">
        <v>6.6879999999999997</v>
      </c>
      <c r="G181" s="151"/>
      <c r="H181" s="57"/>
    </row>
    <row r="182" spans="1:8" s="58" customFormat="1" ht="28.5" customHeight="1" x14ac:dyDescent="0.25">
      <c r="A182" s="147"/>
      <c r="B182" s="149"/>
      <c r="C182" s="43" t="s">
        <v>9</v>
      </c>
      <c r="D182" s="45">
        <v>0.78400000000000003</v>
      </c>
      <c r="E182" s="112">
        <v>0.20699999999999999</v>
      </c>
      <c r="F182" s="112">
        <v>0.20699999999999999</v>
      </c>
      <c r="G182" s="152"/>
      <c r="H182" s="57"/>
    </row>
  </sheetData>
  <mergeCells count="135">
    <mergeCell ref="G39:G42"/>
    <mergeCell ref="A39:A42"/>
    <mergeCell ref="B39:B42"/>
    <mergeCell ref="A48:A51"/>
    <mergeCell ref="G48:G51"/>
    <mergeCell ref="A2:G2"/>
    <mergeCell ref="D3:F3"/>
    <mergeCell ref="G3:G4"/>
    <mergeCell ref="A16:G16"/>
    <mergeCell ref="A5:A8"/>
    <mergeCell ref="B5:B8"/>
    <mergeCell ref="G5:G8"/>
    <mergeCell ref="A10:A13"/>
    <mergeCell ref="B10:B13"/>
    <mergeCell ref="G10:G13"/>
    <mergeCell ref="C17:F17"/>
    <mergeCell ref="A26:G26"/>
    <mergeCell ref="A22:A25"/>
    <mergeCell ref="B22:B25"/>
    <mergeCell ref="C27:F27"/>
    <mergeCell ref="C38:F38"/>
    <mergeCell ref="G28:G31"/>
    <mergeCell ref="A32:A35"/>
    <mergeCell ref="G32:G35"/>
    <mergeCell ref="B33:B35"/>
    <mergeCell ref="A37:G37"/>
    <mergeCell ref="A18:A21"/>
    <mergeCell ref="B18:B21"/>
    <mergeCell ref="G18:G21"/>
    <mergeCell ref="G22:G25"/>
    <mergeCell ref="A28:A31"/>
    <mergeCell ref="B28:B31"/>
    <mergeCell ref="A92:G92"/>
    <mergeCell ref="B49:B51"/>
    <mergeCell ref="A82:G82"/>
    <mergeCell ref="A53:G53"/>
    <mergeCell ref="A44:A47"/>
    <mergeCell ref="B44:B47"/>
    <mergeCell ref="G44:G47"/>
    <mergeCell ref="A43:G43"/>
    <mergeCell ref="A67:A70"/>
    <mergeCell ref="B67:B70"/>
    <mergeCell ref="G67:G70"/>
    <mergeCell ref="A71:G71"/>
    <mergeCell ref="C72:F72"/>
    <mergeCell ref="A73:A76"/>
    <mergeCell ref="B73:B76"/>
    <mergeCell ref="G73:G76"/>
    <mergeCell ref="A55:A58"/>
    <mergeCell ref="B55:B58"/>
    <mergeCell ref="G55:G58"/>
    <mergeCell ref="G63:G66"/>
    <mergeCell ref="C54:F54"/>
    <mergeCell ref="B78:B80"/>
    <mergeCell ref="A84:A87"/>
    <mergeCell ref="B84:B87"/>
    <mergeCell ref="G84:G87"/>
    <mergeCell ref="G175:G178"/>
    <mergeCell ref="A88:A91"/>
    <mergeCell ref="G88:G91"/>
    <mergeCell ref="B89:B91"/>
    <mergeCell ref="C83:F83"/>
    <mergeCell ref="A77:A80"/>
    <mergeCell ref="G77:G80"/>
    <mergeCell ref="B98:G98"/>
    <mergeCell ref="B152:B155"/>
    <mergeCell ref="G152:G155"/>
    <mergeCell ref="A127:A130"/>
    <mergeCell ref="B127:B130"/>
    <mergeCell ref="G127:G130"/>
    <mergeCell ref="A94:A97"/>
    <mergeCell ref="B94:B97"/>
    <mergeCell ref="G94:G97"/>
    <mergeCell ref="A123:A126"/>
    <mergeCell ref="B123:B126"/>
    <mergeCell ref="G123:G126"/>
    <mergeCell ref="A111:A114"/>
    <mergeCell ref="B111:B114"/>
    <mergeCell ref="G111:G114"/>
    <mergeCell ref="A115:A118"/>
    <mergeCell ref="B115:B118"/>
    <mergeCell ref="A157:A160"/>
    <mergeCell ref="B157:B160"/>
    <mergeCell ref="G157:G160"/>
    <mergeCell ref="A161:A164"/>
    <mergeCell ref="B161:B164"/>
    <mergeCell ref="G161:G164"/>
    <mergeCell ref="A165:A168"/>
    <mergeCell ref="B165:B168"/>
    <mergeCell ref="G165:G168"/>
    <mergeCell ref="A179:A182"/>
    <mergeCell ref="B179:B182"/>
    <mergeCell ref="G179:G182"/>
    <mergeCell ref="G170:G173"/>
    <mergeCell ref="B175:B178"/>
    <mergeCell ref="A119:A122"/>
    <mergeCell ref="B119:B122"/>
    <mergeCell ref="G119:G122"/>
    <mergeCell ref="A99:A102"/>
    <mergeCell ref="B99:B102"/>
    <mergeCell ref="G99:G102"/>
    <mergeCell ref="A103:A106"/>
    <mergeCell ref="B103:B106"/>
    <mergeCell ref="G103:G106"/>
    <mergeCell ref="A107:A110"/>
    <mergeCell ref="B107:B110"/>
    <mergeCell ref="G107:G110"/>
    <mergeCell ref="A151:G151"/>
    <mergeCell ref="A152:A155"/>
    <mergeCell ref="B170:B173"/>
    <mergeCell ref="A175:A178"/>
    <mergeCell ref="A170:A173"/>
    <mergeCell ref="A169:G169"/>
    <mergeCell ref="A174:G174"/>
    <mergeCell ref="A59:A62"/>
    <mergeCell ref="B59:B62"/>
    <mergeCell ref="G59:G62"/>
    <mergeCell ref="A143:A146"/>
    <mergeCell ref="B143:B146"/>
    <mergeCell ref="G143:G146"/>
    <mergeCell ref="A147:A150"/>
    <mergeCell ref="B147:B150"/>
    <mergeCell ref="G147:G150"/>
    <mergeCell ref="A131:A134"/>
    <mergeCell ref="B131:B134"/>
    <mergeCell ref="G131:G134"/>
    <mergeCell ref="A135:A138"/>
    <mergeCell ref="B135:B138"/>
    <mergeCell ref="G135:G138"/>
    <mergeCell ref="A139:A142"/>
    <mergeCell ref="B139:B142"/>
    <mergeCell ref="G139:G142"/>
    <mergeCell ref="G115:G118"/>
    <mergeCell ref="A63:A66"/>
    <mergeCell ref="B63:B66"/>
  </mergeCells>
  <pageMargins left="0.196527777777778" right="0.196527777777778" top="0.196527777777778" bottom="0.196527777777778" header="0.51180555555555496" footer="0.51180555555555496"/>
  <pageSetup paperSize="9" scale="33" fitToHeight="0" orientation="landscape" r:id="rId1"/>
  <rowBreaks count="3" manualBreakCount="3">
    <brk id="35" max="6" man="1"/>
    <brk id="62" max="6" man="1"/>
    <brk id="91" max="6" man="1"/>
  </rowBreaks>
</worksheet>
</file>

<file path=docProps/app.xml><?xml version="1.0" encoding="utf-8"?>
<Properties xmlns="http://schemas.openxmlformats.org/officeDocument/2006/extended-properties" xmlns:vt="http://schemas.openxmlformats.org/officeDocument/2006/docPropsVTypes">
  <Template/>
  <TotalTime>1561</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6</vt:i4>
      </vt:variant>
    </vt:vector>
  </HeadingPairs>
  <TitlesOfParts>
    <vt:vector size="7" baseType="lpstr">
      <vt:lpstr>Приложение 1 (ОТЧЕТНЫЙ ПЕРИОД) </vt:lpstr>
      <vt:lpstr>'Приложение 1 (ОТЧЕТНЫЙ ПЕРИОД) '!Print_Titles_0</vt:lpstr>
      <vt:lpstr>'Приложение 1 (ОТЧЕТНЫЙ ПЕРИОД) '!Print_Titles_0_0</vt:lpstr>
      <vt:lpstr>'Приложение 1 (ОТЧЕТНЫЙ ПЕРИОД) '!Print_Titles_3</vt:lpstr>
      <vt:lpstr>'Приложение 1 (ОТЧЕТНЫЙ ПЕРИОД) '!Print_Titles_9</vt:lpstr>
      <vt:lpstr>'Приложение 1 (ОТЧЕТНЫЙ ПЕРИОД) '!Заголовки_для_печати</vt:lpstr>
      <vt:lpstr>'Приложение 1 (ОТЧЕТНЫЙ ПЕРИОД) '!Область_печати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Митрофанова Екатерина Вадимовна</dc:creator>
  <dc:description/>
  <cp:lastModifiedBy>Кашникова Любовь Миневарисовна</cp:lastModifiedBy>
  <cp:revision>256</cp:revision>
  <cp:lastPrinted>2023-04-28T07:48:47Z</cp:lastPrinted>
  <dcterms:created xsi:type="dcterms:W3CDTF">2018-11-23T05:25:27Z</dcterms:created>
  <dcterms:modified xsi:type="dcterms:W3CDTF">2024-06-11T06:05:30Z</dcterms:modified>
  <dc:language>ru-RU</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yperlinksChanged">
    <vt:bool>false</vt:bool>
  </property>
  <property fmtid="{D5CDD505-2E9C-101B-9397-08002B2CF9AE}" pid="3" name="LinksUpToDate">
    <vt:bool>false</vt:bool>
  </property>
  <property fmtid="{D5CDD505-2E9C-101B-9397-08002B2CF9AE}" pid="4" name="ScaleCrop">
    <vt:bool>false</vt:bool>
  </property>
  <property fmtid="{D5CDD505-2E9C-101B-9397-08002B2CF9AE}" pid="5" name="ShareDoc">
    <vt:bool>false</vt:bool>
  </property>
  <property fmtid="{D5CDD505-2E9C-101B-9397-08002B2CF9AE}" pid="6" name="WorkbookGuid">
    <vt:lpwstr>8bdba8e8-9164-4f51-a7c8-3f08107642d0</vt:lpwstr>
  </property>
</Properties>
</file>