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Программы\Реестры\"/>
    </mc:Choice>
  </mc:AlternateContent>
  <bookViews>
    <workbookView xWindow="0" yWindow="0" windowWidth="25200" windowHeight="115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Лист1!$A$4:$F$6</definedName>
    <definedName name="_xlnm.Print_Titles" localSheetId="0">Лист1!$4:$6</definedName>
    <definedName name="_xlnm.Print_Area" localSheetId="0">Лист1!$A$3:$R$340</definedName>
  </definedNames>
  <calcPr calcId="162913"/>
</workbook>
</file>

<file path=xl/calcChain.xml><?xml version="1.0" encoding="utf-8"?>
<calcChain xmlns="http://schemas.openxmlformats.org/spreadsheetml/2006/main">
  <c r="E78" i="1" l="1"/>
  <c r="E72" i="1" s="1"/>
  <c r="E109" i="1"/>
  <c r="H337" i="1" l="1"/>
  <c r="J337" i="1"/>
  <c r="L337" i="1"/>
  <c r="N337" i="1"/>
  <c r="P337" i="1"/>
  <c r="F337" i="1" s="1"/>
  <c r="G337" i="1"/>
  <c r="H336" i="1"/>
  <c r="J336" i="1"/>
  <c r="L336" i="1"/>
  <c r="N336" i="1"/>
  <c r="P336" i="1"/>
  <c r="F336" i="1" s="1"/>
  <c r="H335" i="1"/>
  <c r="J335" i="1"/>
  <c r="L335" i="1"/>
  <c r="N335" i="1"/>
  <c r="P335" i="1"/>
  <c r="F335" i="1" s="1"/>
  <c r="H334" i="1"/>
  <c r="L334" i="1"/>
  <c r="N334" i="1"/>
  <c r="P334" i="1"/>
  <c r="G334" i="1"/>
  <c r="E184" i="1"/>
  <c r="E185" i="1"/>
  <c r="E186" i="1"/>
  <c r="E187" i="1"/>
  <c r="F184" i="1"/>
  <c r="F185" i="1"/>
  <c r="F186" i="1"/>
  <c r="F187" i="1"/>
  <c r="E328" i="1"/>
  <c r="E329" i="1"/>
  <c r="E330" i="1"/>
  <c r="E331" i="1"/>
  <c r="F328" i="1"/>
  <c r="F329" i="1"/>
  <c r="F330" i="1"/>
  <c r="F331" i="1"/>
  <c r="E322" i="1"/>
  <c r="E323" i="1"/>
  <c r="E324" i="1"/>
  <c r="E325" i="1"/>
  <c r="F322" i="1"/>
  <c r="F323" i="1"/>
  <c r="F324" i="1"/>
  <c r="F325" i="1"/>
  <c r="E220" i="1"/>
  <c r="E221" i="1"/>
  <c r="E222" i="1"/>
  <c r="E223" i="1"/>
  <c r="F220" i="1"/>
  <c r="F221" i="1"/>
  <c r="F222" i="1"/>
  <c r="F223" i="1"/>
  <c r="E112" i="1"/>
  <c r="E113" i="1"/>
  <c r="E114" i="1"/>
  <c r="E115" i="1"/>
  <c r="F112" i="1"/>
  <c r="F113" i="1"/>
  <c r="F114" i="1"/>
  <c r="F115" i="1"/>
  <c r="E118" i="1"/>
  <c r="E119" i="1"/>
  <c r="E120" i="1"/>
  <c r="E121" i="1"/>
  <c r="F118" i="1"/>
  <c r="F119" i="1"/>
  <c r="F120" i="1"/>
  <c r="F121" i="1"/>
  <c r="E124" i="1"/>
  <c r="E125" i="1"/>
  <c r="E126" i="1"/>
  <c r="E127" i="1"/>
  <c r="F124" i="1"/>
  <c r="F125" i="1"/>
  <c r="F126" i="1"/>
  <c r="F127" i="1"/>
  <c r="E130" i="1"/>
  <c r="E131" i="1"/>
  <c r="E132" i="1"/>
  <c r="E133" i="1"/>
  <c r="F130" i="1"/>
  <c r="F131" i="1"/>
  <c r="F132" i="1"/>
  <c r="F133" i="1"/>
  <c r="E136" i="1"/>
  <c r="E137" i="1"/>
  <c r="E138" i="1"/>
  <c r="E139" i="1"/>
  <c r="F136" i="1"/>
  <c r="F137" i="1"/>
  <c r="F138" i="1"/>
  <c r="F139" i="1"/>
  <c r="E142" i="1"/>
  <c r="E143" i="1"/>
  <c r="E144" i="1"/>
  <c r="E145" i="1"/>
  <c r="F142" i="1"/>
  <c r="F143" i="1"/>
  <c r="F144" i="1"/>
  <c r="F145" i="1"/>
  <c r="E148" i="1"/>
  <c r="E149" i="1"/>
  <c r="E150" i="1"/>
  <c r="E151" i="1"/>
  <c r="F148" i="1"/>
  <c r="F149" i="1"/>
  <c r="F150" i="1"/>
  <c r="F151" i="1"/>
  <c r="G35" i="1"/>
  <c r="G36" i="1"/>
  <c r="G34" i="1"/>
  <c r="E40" i="1"/>
  <c r="E41" i="1"/>
  <c r="E42" i="1"/>
  <c r="E43" i="1"/>
  <c r="F40" i="1"/>
  <c r="F41" i="1"/>
  <c r="F42" i="1"/>
  <c r="F43" i="1"/>
  <c r="E46" i="1"/>
  <c r="E47" i="1"/>
  <c r="E48" i="1"/>
  <c r="E49" i="1"/>
  <c r="F46" i="1"/>
  <c r="F47" i="1"/>
  <c r="F48" i="1"/>
  <c r="F49" i="1"/>
  <c r="E52" i="1"/>
  <c r="E53" i="1"/>
  <c r="E54" i="1"/>
  <c r="E55" i="1"/>
  <c r="E37" i="1" s="1"/>
  <c r="F52" i="1"/>
  <c r="F53" i="1"/>
  <c r="F54" i="1"/>
  <c r="F55" i="1"/>
  <c r="E58" i="1"/>
  <c r="E59" i="1"/>
  <c r="E60" i="1"/>
  <c r="E61" i="1"/>
  <c r="F58" i="1"/>
  <c r="F59" i="1"/>
  <c r="F60" i="1"/>
  <c r="F61" i="1"/>
  <c r="E262" i="1"/>
  <c r="E263" i="1"/>
  <c r="E264" i="1"/>
  <c r="E265" i="1"/>
  <c r="F262" i="1"/>
  <c r="F263" i="1"/>
  <c r="F264" i="1"/>
  <c r="F265" i="1"/>
  <c r="E268" i="1"/>
  <c r="E269" i="1"/>
  <c r="E270" i="1"/>
  <c r="E271" i="1"/>
  <c r="F268" i="1"/>
  <c r="F269" i="1"/>
  <c r="F270" i="1"/>
  <c r="F271" i="1"/>
  <c r="E276" i="1"/>
  <c r="E275" i="1"/>
  <c r="E274" i="1"/>
  <c r="E277" i="1"/>
  <c r="F274" i="1"/>
  <c r="F275" i="1"/>
  <c r="F276" i="1"/>
  <c r="F277" i="1"/>
  <c r="E292" i="1"/>
  <c r="E293" i="1"/>
  <c r="E294" i="1"/>
  <c r="E295" i="1"/>
  <c r="F292" i="1"/>
  <c r="F293" i="1"/>
  <c r="F294" i="1"/>
  <c r="F295" i="1"/>
  <c r="E190" i="1"/>
  <c r="E191" i="1"/>
  <c r="E192" i="1"/>
  <c r="E193" i="1"/>
  <c r="F190" i="1"/>
  <c r="F191" i="1"/>
  <c r="F192" i="1"/>
  <c r="F193" i="1"/>
  <c r="E196" i="1"/>
  <c r="E197" i="1"/>
  <c r="E198" i="1"/>
  <c r="E199" i="1"/>
  <c r="F196" i="1"/>
  <c r="F197" i="1"/>
  <c r="F198" i="1"/>
  <c r="F199" i="1"/>
  <c r="E202" i="1"/>
  <c r="E203" i="1"/>
  <c r="E204" i="1"/>
  <c r="E205" i="1"/>
  <c r="F202" i="1"/>
  <c r="F203" i="1"/>
  <c r="F204" i="1"/>
  <c r="F205" i="1"/>
  <c r="E208" i="1"/>
  <c r="E209" i="1"/>
  <c r="E210" i="1"/>
  <c r="E211" i="1"/>
  <c r="F208" i="1"/>
  <c r="F209" i="1"/>
  <c r="F210" i="1"/>
  <c r="F211" i="1"/>
  <c r="E214" i="1"/>
  <c r="E215" i="1"/>
  <c r="E216" i="1"/>
  <c r="E217" i="1"/>
  <c r="F214" i="1"/>
  <c r="F215" i="1"/>
  <c r="F216" i="1"/>
  <c r="F217" i="1"/>
  <c r="E250" i="1"/>
  <c r="E251" i="1"/>
  <c r="E252" i="1"/>
  <c r="E253" i="1"/>
  <c r="F250" i="1"/>
  <c r="F251" i="1"/>
  <c r="F252" i="1"/>
  <c r="F253" i="1"/>
  <c r="E244" i="1"/>
  <c r="E245" i="1"/>
  <c r="E246" i="1"/>
  <c r="E247" i="1"/>
  <c r="F244" i="1"/>
  <c r="F245" i="1"/>
  <c r="F246" i="1"/>
  <c r="F247" i="1"/>
  <c r="E238" i="1"/>
  <c r="E239" i="1"/>
  <c r="E240" i="1"/>
  <c r="E241" i="1"/>
  <c r="F238" i="1"/>
  <c r="F239" i="1"/>
  <c r="F240" i="1"/>
  <c r="F241" i="1"/>
  <c r="E232" i="1"/>
  <c r="E233" i="1"/>
  <c r="E234" i="1"/>
  <c r="E235" i="1"/>
  <c r="F232" i="1"/>
  <c r="F233" i="1"/>
  <c r="F234" i="1"/>
  <c r="F235" i="1"/>
  <c r="E286" i="1"/>
  <c r="E287" i="1"/>
  <c r="E288" i="1"/>
  <c r="E289" i="1"/>
  <c r="F286" i="1"/>
  <c r="F287" i="1"/>
  <c r="F288" i="1"/>
  <c r="F289" i="1"/>
  <c r="H284" i="1"/>
  <c r="I284" i="1"/>
  <c r="J284" i="1"/>
  <c r="K284" i="1"/>
  <c r="L284" i="1"/>
  <c r="M284" i="1"/>
  <c r="N284" i="1"/>
  <c r="O284" i="1"/>
  <c r="P284" i="1"/>
  <c r="K278" i="1"/>
  <c r="M278" i="1"/>
  <c r="O278" i="1"/>
  <c r="E280" i="1"/>
  <c r="E281" i="1"/>
  <c r="E282" i="1"/>
  <c r="E283" i="1"/>
  <c r="F280" i="1"/>
  <c r="F281" i="1"/>
  <c r="F283" i="1"/>
  <c r="F282" i="1"/>
  <c r="E106" i="1"/>
  <c r="E107" i="1"/>
  <c r="E108" i="1"/>
  <c r="F106" i="1"/>
  <c r="F107" i="1"/>
  <c r="F108" i="1"/>
  <c r="F109" i="1"/>
  <c r="E162" i="1"/>
  <c r="E160" i="1" l="1"/>
  <c r="E161" i="1"/>
  <c r="E163" i="1"/>
  <c r="F160" i="1"/>
  <c r="F161" i="1"/>
  <c r="F162" i="1"/>
  <c r="F163" i="1"/>
  <c r="E172" i="1"/>
  <c r="E173" i="1"/>
  <c r="E174" i="1"/>
  <c r="E175" i="1"/>
  <c r="F172" i="1"/>
  <c r="F173" i="1"/>
  <c r="F174" i="1"/>
  <c r="F175" i="1"/>
  <c r="E166" i="1"/>
  <c r="E167" i="1"/>
  <c r="E168" i="1"/>
  <c r="E169" i="1"/>
  <c r="F166" i="1"/>
  <c r="F167" i="1"/>
  <c r="F168" i="1"/>
  <c r="F169" i="1"/>
  <c r="E178" i="1"/>
  <c r="E179" i="1"/>
  <c r="E180" i="1"/>
  <c r="E181" i="1"/>
  <c r="F178" i="1"/>
  <c r="F179" i="1"/>
  <c r="F180" i="1"/>
  <c r="F181" i="1"/>
  <c r="E228" i="1"/>
  <c r="E226" i="1"/>
  <c r="E227" i="1"/>
  <c r="E229" i="1"/>
  <c r="F226" i="1"/>
  <c r="F227" i="1"/>
  <c r="F228" i="1"/>
  <c r="F229" i="1"/>
  <c r="I11" i="1"/>
  <c r="K11" i="1"/>
  <c r="M11" i="1"/>
  <c r="O11" i="1"/>
  <c r="G11" i="1"/>
  <c r="E31" i="1"/>
  <c r="F31" i="1"/>
  <c r="E27" i="1"/>
  <c r="E28" i="1"/>
  <c r="E29" i="1"/>
  <c r="E30" i="1"/>
  <c r="F27" i="1"/>
  <c r="F28" i="1"/>
  <c r="F29" i="1"/>
  <c r="F30" i="1"/>
  <c r="E21" i="1"/>
  <c r="E22" i="1"/>
  <c r="E23" i="1"/>
  <c r="E24" i="1"/>
  <c r="F21" i="1"/>
  <c r="F22" i="1"/>
  <c r="F23" i="1"/>
  <c r="F24" i="1"/>
  <c r="E15" i="1"/>
  <c r="E16" i="1"/>
  <c r="E17" i="1"/>
  <c r="E18" i="1"/>
  <c r="F15" i="1"/>
  <c r="F16" i="1"/>
  <c r="F17" i="1"/>
  <c r="F18" i="1"/>
  <c r="F11" i="1"/>
  <c r="F12" i="1"/>
  <c r="E64" i="1"/>
  <c r="E65" i="1"/>
  <c r="E66" i="1"/>
  <c r="E67" i="1"/>
  <c r="F64" i="1"/>
  <c r="F65" i="1"/>
  <c r="F66" i="1"/>
  <c r="F67" i="1"/>
  <c r="E77" i="1" l="1"/>
  <c r="E76" i="1"/>
  <c r="E79" i="1"/>
  <c r="F76" i="1"/>
  <c r="F77" i="1"/>
  <c r="F78" i="1"/>
  <c r="F79" i="1"/>
  <c r="P92" i="1"/>
  <c r="H92" i="1"/>
  <c r="I92" i="1"/>
  <c r="J92" i="1"/>
  <c r="K92" i="1"/>
  <c r="L92" i="1"/>
  <c r="M92" i="1"/>
  <c r="N92" i="1"/>
  <c r="O92" i="1"/>
  <c r="G92" i="1"/>
  <c r="E82" i="1"/>
  <c r="E83" i="1"/>
  <c r="E84" i="1"/>
  <c r="E85" i="1"/>
  <c r="F82" i="1"/>
  <c r="F83" i="1"/>
  <c r="F84" i="1"/>
  <c r="F85" i="1"/>
  <c r="E88" i="1"/>
  <c r="E89" i="1"/>
  <c r="E90" i="1"/>
  <c r="E91" i="1"/>
  <c r="F88" i="1"/>
  <c r="F89" i="1"/>
  <c r="F90" i="1"/>
  <c r="F91" i="1"/>
  <c r="E94" i="1"/>
  <c r="E95" i="1"/>
  <c r="E96" i="1"/>
  <c r="E97" i="1"/>
  <c r="F94" i="1"/>
  <c r="F95" i="1"/>
  <c r="F96" i="1"/>
  <c r="F97" i="1"/>
  <c r="E100" i="1"/>
  <c r="E101" i="1"/>
  <c r="E102" i="1"/>
  <c r="E103" i="1"/>
  <c r="F100" i="1"/>
  <c r="F101" i="1"/>
  <c r="F102" i="1"/>
  <c r="F103" i="1"/>
  <c r="E311" i="1"/>
  <c r="E312" i="1"/>
  <c r="E310" i="1"/>
  <c r="F310" i="1"/>
  <c r="F304" i="1" s="1"/>
  <c r="F311" i="1"/>
  <c r="F312" i="1"/>
  <c r="E313" i="1"/>
  <c r="F313" i="1"/>
  <c r="F307" i="1" s="1"/>
  <c r="E319" i="1"/>
  <c r="E318" i="1"/>
  <c r="E317" i="1"/>
  <c r="E316" i="1"/>
  <c r="F318" i="1"/>
  <c r="F317" i="1"/>
  <c r="F319" i="1"/>
  <c r="F316" i="1"/>
  <c r="G314" i="1"/>
  <c r="G296" i="1"/>
  <c r="H296" i="1"/>
  <c r="I296" i="1"/>
  <c r="J296" i="1"/>
  <c r="K296" i="1"/>
  <c r="L296" i="1"/>
  <c r="M296" i="1"/>
  <c r="N296" i="1"/>
  <c r="O296" i="1"/>
  <c r="P296" i="1"/>
  <c r="E298" i="1"/>
  <c r="F298" i="1"/>
  <c r="E299" i="1"/>
  <c r="F299" i="1"/>
  <c r="E300" i="1"/>
  <c r="F300" i="1"/>
  <c r="E301" i="1"/>
  <c r="F301" i="1"/>
  <c r="P182" i="1"/>
  <c r="O182" i="1"/>
  <c r="N182" i="1"/>
  <c r="M182" i="1"/>
  <c r="L182" i="1"/>
  <c r="K182" i="1"/>
  <c r="J182" i="1"/>
  <c r="I182" i="1"/>
  <c r="H182" i="1"/>
  <c r="G182" i="1"/>
  <c r="F306" i="1" l="1"/>
  <c r="F305" i="1"/>
  <c r="F296" i="1"/>
  <c r="E296" i="1"/>
  <c r="E314" i="1"/>
  <c r="E182" i="1"/>
  <c r="F182" i="1"/>
  <c r="G233" i="1" l="1"/>
  <c r="H233" i="1"/>
  <c r="I233" i="1"/>
  <c r="J233" i="1"/>
  <c r="K233" i="1"/>
  <c r="L233" i="1"/>
  <c r="M233" i="1"/>
  <c r="N233" i="1"/>
  <c r="O233" i="1"/>
  <c r="P233" i="1"/>
  <c r="G234" i="1"/>
  <c r="H234" i="1"/>
  <c r="I234" i="1"/>
  <c r="J234" i="1"/>
  <c r="K234" i="1"/>
  <c r="L234" i="1"/>
  <c r="M234" i="1"/>
  <c r="N234" i="1"/>
  <c r="O234" i="1"/>
  <c r="P234" i="1"/>
  <c r="J193" i="1" l="1"/>
  <c r="K193" i="1"/>
  <c r="L193" i="1"/>
  <c r="M193" i="1"/>
  <c r="N193" i="1"/>
  <c r="O193" i="1"/>
  <c r="P193" i="1"/>
  <c r="J192" i="1"/>
  <c r="K192" i="1"/>
  <c r="L192" i="1"/>
  <c r="M192" i="1"/>
  <c r="N192" i="1"/>
  <c r="O192" i="1"/>
  <c r="P192" i="1"/>
  <c r="J191" i="1"/>
  <c r="K191" i="1"/>
  <c r="L191" i="1"/>
  <c r="M191" i="1"/>
  <c r="N191" i="1"/>
  <c r="O191" i="1"/>
  <c r="P191" i="1"/>
  <c r="J190" i="1"/>
  <c r="K190" i="1"/>
  <c r="L190" i="1"/>
  <c r="M190" i="1"/>
  <c r="N190" i="1"/>
  <c r="O190" i="1"/>
  <c r="P190" i="1"/>
  <c r="J194" i="1"/>
  <c r="K194" i="1"/>
  <c r="L194" i="1"/>
  <c r="M194" i="1"/>
  <c r="N194" i="1"/>
  <c r="O194" i="1"/>
  <c r="P194" i="1"/>
  <c r="J206" i="1"/>
  <c r="K206" i="1"/>
  <c r="L206" i="1"/>
  <c r="M206" i="1"/>
  <c r="N206" i="1"/>
  <c r="O206" i="1"/>
  <c r="P206" i="1"/>
  <c r="P188" i="1" l="1"/>
  <c r="L188" i="1"/>
  <c r="O188" i="1"/>
  <c r="K188" i="1"/>
  <c r="N188" i="1"/>
  <c r="J188" i="1"/>
  <c r="M188" i="1"/>
  <c r="O218" i="1"/>
  <c r="M218" i="1"/>
  <c r="K218" i="1"/>
  <c r="O37" i="1" l="1"/>
  <c r="O337" i="1" s="1"/>
  <c r="M37" i="1"/>
  <c r="M337" i="1" s="1"/>
  <c r="K37" i="1"/>
  <c r="K337" i="1" s="1"/>
  <c r="O36" i="1"/>
  <c r="M36" i="1"/>
  <c r="K36" i="1"/>
  <c r="O35" i="1"/>
  <c r="M35" i="1"/>
  <c r="K35" i="1"/>
  <c r="O34" i="1"/>
  <c r="O334" i="1" s="1"/>
  <c r="M34" i="1"/>
  <c r="M334" i="1" s="1"/>
  <c r="K34" i="1"/>
  <c r="K334" i="1" s="1"/>
  <c r="G44" i="1"/>
  <c r="O44" i="1"/>
  <c r="M44" i="1"/>
  <c r="K44" i="1"/>
  <c r="O50" i="1"/>
  <c r="K50" i="1"/>
  <c r="E34" i="1" l="1"/>
  <c r="M32" i="1"/>
  <c r="O32" i="1"/>
  <c r="K32" i="1"/>
  <c r="J260" i="1" l="1"/>
  <c r="K260" i="1"/>
  <c r="L260" i="1"/>
  <c r="M260" i="1"/>
  <c r="N260" i="1"/>
  <c r="O260" i="1"/>
  <c r="P260" i="1"/>
  <c r="J266" i="1"/>
  <c r="K266" i="1"/>
  <c r="L266" i="1"/>
  <c r="M266" i="1"/>
  <c r="N266" i="1"/>
  <c r="O266" i="1"/>
  <c r="P266" i="1"/>
  <c r="G272" i="1"/>
  <c r="H272" i="1"/>
  <c r="J272" i="1"/>
  <c r="K272" i="1"/>
  <c r="L272" i="1"/>
  <c r="M272" i="1"/>
  <c r="N272" i="1"/>
  <c r="O272" i="1"/>
  <c r="P272" i="1"/>
  <c r="F104" i="1" l="1"/>
  <c r="E104" i="1"/>
  <c r="P326" i="1"/>
  <c r="O326" i="1"/>
  <c r="N326" i="1"/>
  <c r="M326" i="1"/>
  <c r="L326" i="1"/>
  <c r="K326" i="1"/>
  <c r="J326" i="1"/>
  <c r="I326" i="1"/>
  <c r="H326" i="1"/>
  <c r="G326" i="1"/>
  <c r="F326" i="1" l="1"/>
  <c r="E326" i="1"/>
  <c r="K12" i="1"/>
  <c r="M12" i="1"/>
  <c r="O12" i="1"/>
  <c r="J9" i="1"/>
  <c r="J334" i="1" s="1"/>
  <c r="F334" i="1" s="1"/>
  <c r="K9" i="1"/>
  <c r="L9" i="1"/>
  <c r="M9" i="1"/>
  <c r="N9" i="1"/>
  <c r="O9" i="1"/>
  <c r="P9" i="1"/>
  <c r="J10" i="1"/>
  <c r="K10" i="1"/>
  <c r="L10" i="1"/>
  <c r="M10" i="1"/>
  <c r="N10" i="1"/>
  <c r="O10" i="1"/>
  <c r="P10" i="1"/>
  <c r="K13" i="1"/>
  <c r="F9" i="1" l="1"/>
  <c r="F10" i="1"/>
  <c r="J290" i="1"/>
  <c r="K290" i="1"/>
  <c r="L290" i="1"/>
  <c r="M290" i="1"/>
  <c r="N290" i="1"/>
  <c r="O290" i="1"/>
  <c r="P290" i="1"/>
  <c r="J62" i="1" l="1"/>
  <c r="K62" i="1"/>
  <c r="L62" i="1"/>
  <c r="M62" i="1"/>
  <c r="N62" i="1"/>
  <c r="O62" i="1"/>
  <c r="P62" i="1"/>
  <c r="N230" i="1"/>
  <c r="K230" i="1"/>
  <c r="J224" i="1"/>
  <c r="K224" i="1"/>
  <c r="L224" i="1"/>
  <c r="M224" i="1"/>
  <c r="N224" i="1"/>
  <c r="O224" i="1"/>
  <c r="P224" i="1"/>
  <c r="J74" i="1"/>
  <c r="K74" i="1"/>
  <c r="L74" i="1"/>
  <c r="M74" i="1"/>
  <c r="N74" i="1"/>
  <c r="O74" i="1"/>
  <c r="P74" i="1"/>
  <c r="O86" i="1"/>
  <c r="M86" i="1"/>
  <c r="K86" i="1"/>
  <c r="K320" i="1"/>
  <c r="L320" i="1"/>
  <c r="M320" i="1"/>
  <c r="N320" i="1"/>
  <c r="O320" i="1"/>
  <c r="P320" i="1"/>
  <c r="K146" i="1"/>
  <c r="L146" i="1"/>
  <c r="M146" i="1"/>
  <c r="N146" i="1"/>
  <c r="O146" i="1"/>
  <c r="P146" i="1"/>
  <c r="K140" i="1"/>
  <c r="L140" i="1"/>
  <c r="M140" i="1"/>
  <c r="N140" i="1"/>
  <c r="O140" i="1"/>
  <c r="P140" i="1"/>
  <c r="K134" i="1"/>
  <c r="L134" i="1"/>
  <c r="M134" i="1"/>
  <c r="N134" i="1"/>
  <c r="O134" i="1"/>
  <c r="P134" i="1"/>
  <c r="K128" i="1"/>
  <c r="L128" i="1"/>
  <c r="M128" i="1"/>
  <c r="N128" i="1"/>
  <c r="O128" i="1"/>
  <c r="P128" i="1"/>
  <c r="K122" i="1"/>
  <c r="L122" i="1"/>
  <c r="M122" i="1"/>
  <c r="N122" i="1"/>
  <c r="O122" i="1"/>
  <c r="P122" i="1"/>
  <c r="K116" i="1"/>
  <c r="L116" i="1"/>
  <c r="M116" i="1"/>
  <c r="N116" i="1"/>
  <c r="O116" i="1"/>
  <c r="P116" i="1"/>
  <c r="K115" i="1"/>
  <c r="L115" i="1"/>
  <c r="M115" i="1"/>
  <c r="N115" i="1"/>
  <c r="O115" i="1"/>
  <c r="P115" i="1"/>
  <c r="K114" i="1"/>
  <c r="L114" i="1"/>
  <c r="M114" i="1"/>
  <c r="N114" i="1"/>
  <c r="O114" i="1"/>
  <c r="P114" i="1"/>
  <c r="K113" i="1"/>
  <c r="L113" i="1"/>
  <c r="M113" i="1"/>
  <c r="N113" i="1"/>
  <c r="O113" i="1"/>
  <c r="P113" i="1"/>
  <c r="K112" i="1"/>
  <c r="L112" i="1"/>
  <c r="M112" i="1"/>
  <c r="N112" i="1"/>
  <c r="O112" i="1"/>
  <c r="P112" i="1"/>
  <c r="K56" i="1"/>
  <c r="L56" i="1"/>
  <c r="M56" i="1"/>
  <c r="N56" i="1"/>
  <c r="O56" i="1"/>
  <c r="P56" i="1"/>
  <c r="K38" i="1"/>
  <c r="L38" i="1"/>
  <c r="M38" i="1"/>
  <c r="N38" i="1"/>
  <c r="O38" i="1"/>
  <c r="P38" i="1"/>
  <c r="K259" i="1"/>
  <c r="L259" i="1"/>
  <c r="M259" i="1"/>
  <c r="N259" i="1"/>
  <c r="O259" i="1"/>
  <c r="P259" i="1"/>
  <c r="K258" i="1"/>
  <c r="L258" i="1"/>
  <c r="M258" i="1"/>
  <c r="N258" i="1"/>
  <c r="O258" i="1"/>
  <c r="P258" i="1"/>
  <c r="K257" i="1"/>
  <c r="L257" i="1"/>
  <c r="M257" i="1"/>
  <c r="N257" i="1"/>
  <c r="O257" i="1"/>
  <c r="P257" i="1"/>
  <c r="K256" i="1"/>
  <c r="L256" i="1"/>
  <c r="M256" i="1"/>
  <c r="N256" i="1"/>
  <c r="O256" i="1"/>
  <c r="P256" i="1"/>
  <c r="K212" i="1"/>
  <c r="L212" i="1"/>
  <c r="M212" i="1"/>
  <c r="N212" i="1"/>
  <c r="O212" i="1"/>
  <c r="P212" i="1"/>
  <c r="K248" i="1"/>
  <c r="L248" i="1"/>
  <c r="M248" i="1"/>
  <c r="N248" i="1"/>
  <c r="O248" i="1"/>
  <c r="P248" i="1"/>
  <c r="K242" i="1"/>
  <c r="L242" i="1"/>
  <c r="M242" i="1"/>
  <c r="N242" i="1"/>
  <c r="O242" i="1"/>
  <c r="P242" i="1"/>
  <c r="K236" i="1"/>
  <c r="L236" i="1"/>
  <c r="M236" i="1"/>
  <c r="N236" i="1"/>
  <c r="O236" i="1"/>
  <c r="P236" i="1"/>
  <c r="L230" i="1"/>
  <c r="P230" i="1"/>
  <c r="K98" i="1"/>
  <c r="L98" i="1"/>
  <c r="M98" i="1"/>
  <c r="N98" i="1"/>
  <c r="O98" i="1"/>
  <c r="P98" i="1"/>
  <c r="K80" i="1"/>
  <c r="L80" i="1"/>
  <c r="M80" i="1"/>
  <c r="N80" i="1"/>
  <c r="O80" i="1"/>
  <c r="P80" i="1"/>
  <c r="K73" i="1"/>
  <c r="L73" i="1"/>
  <c r="M73" i="1"/>
  <c r="N73" i="1"/>
  <c r="O73" i="1"/>
  <c r="P73" i="1"/>
  <c r="K72" i="1"/>
  <c r="K336" i="1" s="1"/>
  <c r="L72" i="1"/>
  <c r="M72" i="1"/>
  <c r="M336" i="1" s="1"/>
  <c r="N72" i="1"/>
  <c r="O72" i="1"/>
  <c r="O336" i="1" s="1"/>
  <c r="P72" i="1"/>
  <c r="K71" i="1"/>
  <c r="K335" i="1" s="1"/>
  <c r="L71" i="1"/>
  <c r="M71" i="1"/>
  <c r="M335" i="1" s="1"/>
  <c r="N71" i="1"/>
  <c r="O71" i="1"/>
  <c r="O335" i="1" s="1"/>
  <c r="P71" i="1"/>
  <c r="K70" i="1"/>
  <c r="L70" i="1"/>
  <c r="M70" i="1"/>
  <c r="N70" i="1"/>
  <c r="O70" i="1"/>
  <c r="P70" i="1"/>
  <c r="K104" i="1"/>
  <c r="L104" i="1"/>
  <c r="M104" i="1"/>
  <c r="N104" i="1"/>
  <c r="O104" i="1"/>
  <c r="P104" i="1"/>
  <c r="K176" i="1"/>
  <c r="L176" i="1"/>
  <c r="M176" i="1"/>
  <c r="N176" i="1"/>
  <c r="O176" i="1"/>
  <c r="P176" i="1"/>
  <c r="K170" i="1"/>
  <c r="L170" i="1"/>
  <c r="M170" i="1"/>
  <c r="N170" i="1"/>
  <c r="O170" i="1"/>
  <c r="P170" i="1"/>
  <c r="K164" i="1"/>
  <c r="L164" i="1"/>
  <c r="M164" i="1"/>
  <c r="N164" i="1"/>
  <c r="O164" i="1"/>
  <c r="P164" i="1"/>
  <c r="K158" i="1"/>
  <c r="L158" i="1"/>
  <c r="M158" i="1"/>
  <c r="N158" i="1"/>
  <c r="O158" i="1"/>
  <c r="P158" i="1"/>
  <c r="K157" i="1"/>
  <c r="L157" i="1"/>
  <c r="M157" i="1"/>
  <c r="N157" i="1"/>
  <c r="O157" i="1"/>
  <c r="P157" i="1"/>
  <c r="K156" i="1"/>
  <c r="L156" i="1"/>
  <c r="M156" i="1"/>
  <c r="N156" i="1"/>
  <c r="O156" i="1"/>
  <c r="P156" i="1"/>
  <c r="K155" i="1"/>
  <c r="L155" i="1"/>
  <c r="M155" i="1"/>
  <c r="N155" i="1"/>
  <c r="O155" i="1"/>
  <c r="P155" i="1"/>
  <c r="K154" i="1"/>
  <c r="L154" i="1"/>
  <c r="M154" i="1"/>
  <c r="N154" i="1"/>
  <c r="O154" i="1"/>
  <c r="P154" i="1"/>
  <c r="K25" i="1"/>
  <c r="L25" i="1"/>
  <c r="M25" i="1"/>
  <c r="N25" i="1"/>
  <c r="O25" i="1"/>
  <c r="P25" i="1"/>
  <c r="K19" i="1"/>
  <c r="L19" i="1"/>
  <c r="M19" i="1"/>
  <c r="N19" i="1"/>
  <c r="O19" i="1"/>
  <c r="P19" i="1"/>
  <c r="L13" i="1"/>
  <c r="M13" i="1"/>
  <c r="N13" i="1"/>
  <c r="O13" i="1"/>
  <c r="P13" i="1"/>
  <c r="K7" i="1"/>
  <c r="L7" i="1"/>
  <c r="M7" i="1"/>
  <c r="N7" i="1"/>
  <c r="O7" i="1"/>
  <c r="P7" i="1"/>
  <c r="K314" i="1"/>
  <c r="L314" i="1"/>
  <c r="M314" i="1"/>
  <c r="N314" i="1"/>
  <c r="O314" i="1"/>
  <c r="P314" i="1"/>
  <c r="K308" i="1"/>
  <c r="L308" i="1"/>
  <c r="M308" i="1"/>
  <c r="N308" i="1"/>
  <c r="O308" i="1"/>
  <c r="P308" i="1"/>
  <c r="K307" i="1"/>
  <c r="L307" i="1"/>
  <c r="M307" i="1"/>
  <c r="N307" i="1"/>
  <c r="O307" i="1"/>
  <c r="P307" i="1"/>
  <c r="K306" i="1"/>
  <c r="L306" i="1"/>
  <c r="M306" i="1"/>
  <c r="N306" i="1"/>
  <c r="O306" i="1"/>
  <c r="P306" i="1"/>
  <c r="K305" i="1"/>
  <c r="L305" i="1"/>
  <c r="M305" i="1"/>
  <c r="N305" i="1"/>
  <c r="O305" i="1"/>
  <c r="P305" i="1"/>
  <c r="K304" i="1"/>
  <c r="L304" i="1"/>
  <c r="M304" i="1"/>
  <c r="N304" i="1"/>
  <c r="O304" i="1"/>
  <c r="P304" i="1"/>
  <c r="E236" i="1" l="1"/>
  <c r="O152" i="1"/>
  <c r="K152" i="1"/>
  <c r="F86" i="1"/>
  <c r="N254" i="1"/>
  <c r="O230" i="1"/>
  <c r="O302" i="1"/>
  <c r="O254" i="1"/>
  <c r="K254" i="1"/>
  <c r="N302" i="1"/>
  <c r="M302" i="1"/>
  <c r="M230" i="1"/>
  <c r="K68" i="1"/>
  <c r="M68" i="1"/>
  <c r="M110" i="1"/>
  <c r="K110" i="1"/>
  <c r="L110" i="1"/>
  <c r="O110" i="1"/>
  <c r="N110" i="1"/>
  <c r="P110" i="1"/>
  <c r="L254" i="1"/>
  <c r="M254" i="1"/>
  <c r="P254" i="1"/>
  <c r="L68" i="1"/>
  <c r="N68" i="1"/>
  <c r="O68" i="1"/>
  <c r="P68" i="1"/>
  <c r="N152" i="1"/>
  <c r="L152" i="1"/>
  <c r="M152" i="1"/>
  <c r="P152" i="1"/>
  <c r="P302" i="1"/>
  <c r="L302" i="1"/>
  <c r="K302" i="1"/>
  <c r="J114" i="1"/>
  <c r="I114" i="1"/>
  <c r="H114" i="1"/>
  <c r="G114" i="1"/>
  <c r="G115" i="1"/>
  <c r="H115" i="1"/>
  <c r="I115" i="1"/>
  <c r="J115" i="1"/>
  <c r="G113" i="1"/>
  <c r="H113" i="1"/>
  <c r="I113" i="1"/>
  <c r="J113" i="1"/>
  <c r="G112" i="1"/>
  <c r="H112" i="1"/>
  <c r="I112" i="1"/>
  <c r="J112" i="1"/>
  <c r="J110" i="1" l="1"/>
  <c r="H110" i="1"/>
  <c r="N332" i="1"/>
  <c r="I110" i="1"/>
  <c r="L332" i="1"/>
  <c r="G110" i="1"/>
  <c r="P332" i="1"/>
  <c r="K332" i="1"/>
  <c r="O332" i="1"/>
  <c r="M332" i="1"/>
  <c r="H314" i="1"/>
  <c r="J314" i="1"/>
  <c r="I257" i="1" l="1"/>
  <c r="G25" i="1"/>
  <c r="I25" i="1"/>
  <c r="I13" i="1"/>
  <c r="F110" i="1" l="1"/>
  <c r="I122" i="1" l="1"/>
  <c r="H308" i="1" l="1"/>
  <c r="G56" i="1" l="1"/>
  <c r="H56" i="1"/>
  <c r="I56" i="1"/>
  <c r="J56" i="1"/>
  <c r="G320" i="1" l="1"/>
  <c r="H320" i="1"/>
  <c r="J320" i="1"/>
  <c r="I320" i="1"/>
  <c r="G218" i="1"/>
  <c r="H307" i="1"/>
  <c r="J307" i="1"/>
  <c r="G72" i="1"/>
  <c r="G336" i="1" s="1"/>
  <c r="H306" i="1"/>
  <c r="J306" i="1"/>
  <c r="G305" i="1"/>
  <c r="H305" i="1"/>
  <c r="J305" i="1"/>
  <c r="G116" i="1"/>
  <c r="H116" i="1"/>
  <c r="I116" i="1"/>
  <c r="J116" i="1"/>
  <c r="G122" i="1"/>
  <c r="H122" i="1"/>
  <c r="J122" i="1"/>
  <c r="G128" i="1"/>
  <c r="H128" i="1"/>
  <c r="I128" i="1"/>
  <c r="J128" i="1"/>
  <c r="G134" i="1"/>
  <c r="H134" i="1"/>
  <c r="I134" i="1"/>
  <c r="J134" i="1"/>
  <c r="G140" i="1"/>
  <c r="H140" i="1"/>
  <c r="I140" i="1"/>
  <c r="J140" i="1"/>
  <c r="G146" i="1"/>
  <c r="H146" i="1"/>
  <c r="I146" i="1"/>
  <c r="J146" i="1"/>
  <c r="I50" i="1"/>
  <c r="G50" i="1"/>
  <c r="I44" i="1"/>
  <c r="J38" i="1"/>
  <c r="I38" i="1"/>
  <c r="H38" i="1"/>
  <c r="G38" i="1"/>
  <c r="I37" i="1"/>
  <c r="I337" i="1" s="1"/>
  <c r="E337" i="1" s="1"/>
  <c r="G37" i="1"/>
  <c r="I36" i="1"/>
  <c r="E36" i="1" s="1"/>
  <c r="I35" i="1"/>
  <c r="I34" i="1"/>
  <c r="E256" i="1"/>
  <c r="I290" i="1"/>
  <c r="G290" i="1"/>
  <c r="G212" i="1"/>
  <c r="H212" i="1"/>
  <c r="I212" i="1"/>
  <c r="J212" i="1"/>
  <c r="I235" i="1"/>
  <c r="G235" i="1"/>
  <c r="H230" i="1"/>
  <c r="J230" i="1"/>
  <c r="G236" i="1"/>
  <c r="H236" i="1"/>
  <c r="I236" i="1"/>
  <c r="J236" i="1"/>
  <c r="G248" i="1"/>
  <c r="H248" i="1"/>
  <c r="I248" i="1"/>
  <c r="J248" i="1"/>
  <c r="G242" i="1"/>
  <c r="H242" i="1"/>
  <c r="I242" i="1"/>
  <c r="J242" i="1"/>
  <c r="G73" i="1"/>
  <c r="H73" i="1"/>
  <c r="I73" i="1"/>
  <c r="J73" i="1"/>
  <c r="G70" i="1"/>
  <c r="H70" i="1"/>
  <c r="I70" i="1"/>
  <c r="I334" i="1" s="1"/>
  <c r="E334" i="1" s="1"/>
  <c r="J70" i="1"/>
  <c r="G71" i="1"/>
  <c r="H71" i="1"/>
  <c r="I71" i="1"/>
  <c r="J71" i="1"/>
  <c r="H72" i="1"/>
  <c r="I72" i="1"/>
  <c r="I336" i="1" s="1"/>
  <c r="J72" i="1"/>
  <c r="G80" i="1"/>
  <c r="H80" i="1"/>
  <c r="I80" i="1"/>
  <c r="J80" i="1"/>
  <c r="G104" i="1"/>
  <c r="H104" i="1"/>
  <c r="I104" i="1"/>
  <c r="J104" i="1"/>
  <c r="G176" i="1"/>
  <c r="H176" i="1"/>
  <c r="I176" i="1"/>
  <c r="J176" i="1"/>
  <c r="G170" i="1"/>
  <c r="H170" i="1"/>
  <c r="I170" i="1"/>
  <c r="J170" i="1"/>
  <c r="G164" i="1"/>
  <c r="H164" i="1"/>
  <c r="I164" i="1"/>
  <c r="J164" i="1"/>
  <c r="E73" i="1"/>
  <c r="G224" i="1"/>
  <c r="H224" i="1"/>
  <c r="I224" i="1"/>
  <c r="H7" i="1"/>
  <c r="J7" i="1"/>
  <c r="G13" i="1"/>
  <c r="H13" i="1"/>
  <c r="J13" i="1"/>
  <c r="G19" i="1"/>
  <c r="H19" i="1"/>
  <c r="I19" i="1"/>
  <c r="J19" i="1"/>
  <c r="H25" i="1"/>
  <c r="J25" i="1"/>
  <c r="I12" i="1"/>
  <c r="G12" i="1"/>
  <c r="I10" i="1"/>
  <c r="G10" i="1"/>
  <c r="I9" i="1"/>
  <c r="G9" i="1"/>
  <c r="E9" i="1" s="1"/>
  <c r="H304" i="1"/>
  <c r="J304" i="1"/>
  <c r="J308" i="1"/>
  <c r="J158" i="1"/>
  <c r="I158" i="1"/>
  <c r="J157" i="1"/>
  <c r="I157" i="1"/>
  <c r="J156" i="1"/>
  <c r="I156" i="1"/>
  <c r="J155" i="1"/>
  <c r="I155" i="1"/>
  <c r="J154" i="1"/>
  <c r="I154" i="1"/>
  <c r="I278" i="1"/>
  <c r="I218" i="1"/>
  <c r="J98" i="1"/>
  <c r="I98" i="1"/>
  <c r="I86" i="1"/>
  <c r="I74" i="1"/>
  <c r="I206" i="1"/>
  <c r="I200" i="1"/>
  <c r="I194" i="1"/>
  <c r="I193" i="1"/>
  <c r="I192" i="1"/>
  <c r="I191" i="1"/>
  <c r="I190" i="1"/>
  <c r="I272" i="1"/>
  <c r="I266" i="1"/>
  <c r="I260" i="1"/>
  <c r="J259" i="1"/>
  <c r="I259" i="1"/>
  <c r="J258" i="1"/>
  <c r="I258" i="1"/>
  <c r="J257" i="1"/>
  <c r="J256" i="1"/>
  <c r="I256" i="1"/>
  <c r="I62" i="1"/>
  <c r="H158" i="1"/>
  <c r="G158" i="1"/>
  <c r="H157" i="1"/>
  <c r="G157" i="1"/>
  <c r="H156" i="1"/>
  <c r="G156" i="1"/>
  <c r="H155" i="1"/>
  <c r="G155" i="1"/>
  <c r="H154" i="1"/>
  <c r="G154" i="1"/>
  <c r="G278" i="1"/>
  <c r="H98" i="1"/>
  <c r="G98" i="1"/>
  <c r="G86" i="1"/>
  <c r="G74" i="1"/>
  <c r="G206" i="1"/>
  <c r="G200" i="1"/>
  <c r="G194" i="1"/>
  <c r="G193" i="1"/>
  <c r="G192" i="1"/>
  <c r="G191" i="1"/>
  <c r="G190" i="1"/>
  <c r="G266" i="1"/>
  <c r="G260" i="1"/>
  <c r="H259" i="1"/>
  <c r="G259" i="1"/>
  <c r="H258" i="1"/>
  <c r="G258" i="1"/>
  <c r="H257" i="1"/>
  <c r="G257" i="1"/>
  <c r="H256" i="1"/>
  <c r="G256" i="1"/>
  <c r="G284" i="1"/>
  <c r="G62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E110" i="1"/>
  <c r="I335" i="1" l="1"/>
  <c r="G335" i="1"/>
  <c r="G332" i="1" s="1"/>
  <c r="E336" i="1"/>
  <c r="E10" i="1"/>
  <c r="E11" i="1"/>
  <c r="E12" i="1"/>
  <c r="J302" i="1"/>
  <c r="G254" i="1"/>
  <c r="G68" i="1"/>
  <c r="I152" i="1"/>
  <c r="E154" i="1"/>
  <c r="F258" i="1"/>
  <c r="I188" i="1"/>
  <c r="G152" i="1"/>
  <c r="H302" i="1"/>
  <c r="H68" i="1"/>
  <c r="G188" i="1"/>
  <c r="E155" i="1"/>
  <c r="E200" i="1"/>
  <c r="E272" i="1"/>
  <c r="E156" i="1"/>
  <c r="E278" i="1"/>
  <c r="E206" i="1"/>
  <c r="E218" i="1"/>
  <c r="E164" i="1"/>
  <c r="J254" i="1"/>
  <c r="H254" i="1"/>
  <c r="I254" i="1"/>
  <c r="I68" i="1"/>
  <c r="E50" i="1"/>
  <c r="G308" i="1"/>
  <c r="I308" i="1"/>
  <c r="H152" i="1"/>
  <c r="E74" i="1"/>
  <c r="E70" i="1"/>
  <c r="E80" i="1"/>
  <c r="J68" i="1"/>
  <c r="E212" i="1"/>
  <c r="G304" i="1"/>
  <c r="F308" i="1"/>
  <c r="I305" i="1"/>
  <c r="E305" i="1"/>
  <c r="E224" i="1"/>
  <c r="F248" i="1"/>
  <c r="F206" i="1"/>
  <c r="F200" i="1"/>
  <c r="F194" i="1"/>
  <c r="E266" i="1"/>
  <c r="F56" i="1"/>
  <c r="E122" i="1"/>
  <c r="F44" i="1"/>
  <c r="E170" i="1"/>
  <c r="E176" i="1"/>
  <c r="F37" i="1"/>
  <c r="F50" i="1"/>
  <c r="F284" i="1"/>
  <c r="F278" i="1"/>
  <c r="F256" i="1"/>
  <c r="F257" i="1"/>
  <c r="F260" i="1"/>
  <c r="F259" i="1"/>
  <c r="F266" i="1"/>
  <c r="F272" i="1"/>
  <c r="F242" i="1"/>
  <c r="F320" i="1"/>
  <c r="E320" i="1"/>
  <c r="F218" i="1"/>
  <c r="F212" i="1"/>
  <c r="F290" i="1"/>
  <c r="F158" i="1"/>
  <c r="F156" i="1"/>
  <c r="F176" i="1"/>
  <c r="F116" i="1"/>
  <c r="F134" i="1"/>
  <c r="F140" i="1"/>
  <c r="F146" i="1"/>
  <c r="F71" i="1"/>
  <c r="F80" i="1"/>
  <c r="F70" i="1"/>
  <c r="F72" i="1"/>
  <c r="F98" i="1"/>
  <c r="F62" i="1"/>
  <c r="F34" i="1"/>
  <c r="F35" i="1"/>
  <c r="F36" i="1"/>
  <c r="F25" i="1"/>
  <c r="E134" i="1"/>
  <c r="E128" i="1"/>
  <c r="E116" i="1"/>
  <c r="J152" i="1"/>
  <c r="E157" i="1"/>
  <c r="F38" i="1"/>
  <c r="F122" i="1"/>
  <c r="F128" i="1"/>
  <c r="E140" i="1"/>
  <c r="E146" i="1"/>
  <c r="F164" i="1"/>
  <c r="F73" i="1"/>
  <c r="E257" i="1"/>
  <c r="E260" i="1"/>
  <c r="I306" i="1"/>
  <c r="G307" i="1"/>
  <c r="I304" i="1"/>
  <c r="E158" i="1"/>
  <c r="F157" i="1"/>
  <c r="F154" i="1"/>
  <c r="F170" i="1"/>
  <c r="E194" i="1"/>
  <c r="F188" i="1"/>
  <c r="E259" i="1"/>
  <c r="I230" i="1"/>
  <c r="E13" i="1"/>
  <c r="E71" i="1"/>
  <c r="F314" i="1"/>
  <c r="F19" i="1"/>
  <c r="G7" i="1"/>
  <c r="F13" i="1"/>
  <c r="F224" i="1"/>
  <c r="F155" i="1"/>
  <c r="F74" i="1"/>
  <c r="F92" i="1"/>
  <c r="E284" i="1"/>
  <c r="F236" i="1"/>
  <c r="E290" i="1"/>
  <c r="E248" i="1"/>
  <c r="E258" i="1"/>
  <c r="E62" i="1"/>
  <c r="E19" i="1"/>
  <c r="E92" i="1"/>
  <c r="E86" i="1"/>
  <c r="E98" i="1"/>
  <c r="G230" i="1"/>
  <c r="G306" i="1"/>
  <c r="E56" i="1"/>
  <c r="I32" i="1"/>
  <c r="E44" i="1"/>
  <c r="E35" i="1"/>
  <c r="G32" i="1"/>
  <c r="E38" i="1"/>
  <c r="E242" i="1"/>
  <c r="I7" i="1"/>
  <c r="E25" i="1"/>
  <c r="E335" i="1" l="1"/>
  <c r="G302" i="1"/>
  <c r="F7" i="1"/>
  <c r="E7" i="1"/>
  <c r="E188" i="1"/>
  <c r="E32" i="1"/>
  <c r="I307" i="1"/>
  <c r="I314" i="1"/>
  <c r="E152" i="1"/>
  <c r="E230" i="1"/>
  <c r="E68" i="1"/>
  <c r="E308" i="1"/>
  <c r="F254" i="1"/>
  <c r="J332" i="1"/>
  <c r="E304" i="1"/>
  <c r="E306" i="1"/>
  <c r="E307" i="1"/>
  <c r="F68" i="1"/>
  <c r="F32" i="1"/>
  <c r="E254" i="1"/>
  <c r="H332" i="1"/>
  <c r="F302" i="1"/>
  <c r="F230" i="1"/>
  <c r="F152" i="1"/>
  <c r="I332" i="1" l="1"/>
  <c r="E332" i="1" s="1"/>
  <c r="I302" i="1"/>
  <c r="F332" i="1"/>
  <c r="E302" i="1" l="1"/>
</calcChain>
</file>

<file path=xl/sharedStrings.xml><?xml version="1.0" encoding="utf-8"?>
<sst xmlns="http://schemas.openxmlformats.org/spreadsheetml/2006/main" count="471" uniqueCount="149">
  <si>
    <t>Объём финансирования  (тыс. руб.)</t>
  </si>
  <si>
    <t>план</t>
  </si>
  <si>
    <t>факт</t>
  </si>
  <si>
    <t xml:space="preserve">РЕЕСТР </t>
  </si>
  <si>
    <t>в том числе:</t>
  </si>
  <si>
    <t>Наименование программы</t>
  </si>
  <si>
    <t>Нормативный акт</t>
  </si>
  <si>
    <t xml:space="preserve">Всего </t>
  </si>
  <si>
    <t>Источники финансирования</t>
  </si>
  <si>
    <t xml:space="preserve">  федеральный бюджет</t>
  </si>
  <si>
    <t xml:space="preserve"> краевой бюджет</t>
  </si>
  <si>
    <t xml:space="preserve"> местный бюджет</t>
  </si>
  <si>
    <t xml:space="preserve"> внебюджетные источники</t>
  </si>
  <si>
    <t>ИТОГО: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</si>
  <si>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</si>
  <si>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Начальник управления экономики и инвестиций администрации Арсеньевского городского округа</t>
  </si>
  <si>
    <t>Сумма финансирования по плану</t>
  </si>
  <si>
    <t>федеральный бюджет</t>
  </si>
  <si>
    <t xml:space="preserve"> федеральный бюджет</t>
  </si>
  <si>
    <t>отдельные мероприятия</t>
  </si>
  <si>
    <t>Отдельные мероприятия</t>
  </si>
  <si>
    <t>подпрограмма  "Профилактика злоупотребления наркотическими средствами, психотропными веществами и их прекурсорами" на 2016-2020 годы"</t>
  </si>
  <si>
    <t>подпрограмма "Развитие массовой физической культуры и спорта в Арсеньевском городском округе"</t>
  </si>
  <si>
    <t>подпрограмма "Подготовка спортивного резерва в Арсеньевском городском округе"</t>
  </si>
  <si>
    <t xml:space="preserve"> "Ремонт автомобильных дорог общего пользования Арсеньевского городского округа"</t>
  </si>
  <si>
    <t xml:space="preserve"> "Ремонт дворовых территорий многоквартирных домов и проездов к дворовым территориям многоквартирных домов Арсеньевского городского округа"</t>
  </si>
  <si>
    <t>Сумма финансирования по факту</t>
  </si>
  <si>
    <t>Развитие системы дополнительного образования, отдыха, оздоровления и занятости детей и подростков Арсеньевского городского округа"</t>
  </si>
  <si>
    <t>Отдельное мероприятие "Обеспечение граждан твердым топливом (дровами)"</t>
  </si>
  <si>
    <t>Постановление администрации АГО от 29.10.2019 № 777-па, от 28.12.2020 № 770-па, от 09.03.2022 № 128-па,от 19.09.2022 № 544-па</t>
  </si>
  <si>
    <t>Отдельное мероприятие</t>
  </si>
  <si>
    <t>Постановление администрации АГО от 14.10.2022 № 590-па</t>
  </si>
  <si>
    <t>Постановление администрации АГО от 08.10.2019 № 722-па, от 05.05.2022 № 252-па</t>
  </si>
  <si>
    <t>Постановление администрации АГО от 14.11.2019 № 832-па, изменения от 13.07.2020  № 401-па, от 10.01.2023 № 03-па</t>
  </si>
  <si>
    <t>Постановление администрации АГО от 14.11.2019 № 826-па, изменения от 21.02.2023 № 73-па</t>
  </si>
  <si>
    <t>Подпрограмма "Формирование современной городской среды Арсеньевского городского округа"</t>
  </si>
  <si>
    <t>Подпрограмма "Благоустройство территорий, детских и спортивных площадок на территории Арсеньевского городского округа</t>
  </si>
  <si>
    <t>№ п/п</t>
  </si>
  <si>
    <t>1</t>
  </si>
  <si>
    <t>Муниципальная программа "Формирование современной городской среды Арсеньевского городского округа"</t>
  </si>
  <si>
    <t>2</t>
  </si>
  <si>
    <t>3</t>
  </si>
  <si>
    <t xml:space="preserve">Муниципальная программа "Экономическое развитие и инновационная экономика Арсеньевского городского округа" </t>
  </si>
  <si>
    <t xml:space="preserve"> Подпрограмма "Развитие малого и среднего предпринимательства в Арсеньевском городском округе" </t>
  </si>
  <si>
    <t xml:space="preserve"> Подпрограмма "Управление имуществом, находящимся в собственности и в ведении Арсеньевского городского округа" </t>
  </si>
  <si>
    <t xml:space="preserve"> Подпрограмма "Долгосрочное финансовое планирование и организация бюджетного процесса, совершенствование межбюджетных отношений в Арсеньевском городском округе"</t>
  </si>
  <si>
    <t>4</t>
  </si>
  <si>
    <t xml:space="preserve">Муниципальная программа "Информационное общество" </t>
  </si>
  <si>
    <t>5</t>
  </si>
  <si>
    <t>Подпрограмма "Снижение рисков и смягчение последствий чрезвычайных ситуаций природного и техногенного характера в Арсеньевском городском округе"</t>
  </si>
  <si>
    <t>Подпрограмма "Пожарная безопасность"</t>
  </si>
  <si>
    <t>Подпрограмма "Профилактика правонарушений, терроризма и экстремизма"</t>
  </si>
  <si>
    <t>6</t>
  </si>
  <si>
    <t xml:space="preserve">Муниципальная  программа "Развитие культуры Арсеньевского городского округа" </t>
  </si>
  <si>
    <t>7</t>
  </si>
  <si>
    <t xml:space="preserve">Муниципальная программа "Противодействие коррупции в администрации Арсеньевского городского округа" </t>
  </si>
  <si>
    <t>8</t>
  </si>
  <si>
    <t xml:space="preserve">Муниципальная  программа "Развитие муниципальной службы в Арсеньевском городском округе" </t>
  </si>
  <si>
    <t>9</t>
  </si>
  <si>
    <t xml:space="preserve">Муниципальная программа "Благоустройство Арсеньевского городского округа" </t>
  </si>
  <si>
    <t>Подпрограмма "Содержание территории Арсеньевского городского округа"</t>
  </si>
  <si>
    <t>9.1</t>
  </si>
  <si>
    <t>1.1</t>
  </si>
  <si>
    <t>1.2</t>
  </si>
  <si>
    <t>1.3</t>
  </si>
  <si>
    <t>2.1</t>
  </si>
  <si>
    <t>2.2</t>
  </si>
  <si>
    <t>2.3</t>
  </si>
  <si>
    <t>2.4</t>
  </si>
  <si>
    <t xml:space="preserve">Муниципальная программа "Безопасный город" </t>
  </si>
  <si>
    <t>4.1</t>
  </si>
  <si>
    <t>4.2</t>
  </si>
  <si>
    <t>4.3</t>
  </si>
  <si>
    <t>4.4</t>
  </si>
  <si>
    <t>Подпрограмма "Озеленение города"</t>
  </si>
  <si>
    <t>Подпрограмма "Подготовка территории Арсеньевского городского округа к праздничным мероприятиям"</t>
  </si>
  <si>
    <t>Подпрограмма "Содержание территории кладбищ"</t>
  </si>
  <si>
    <t xml:space="preserve">Муниципальная программа "Развитие транспортного комплекса Арсеньевского городского округа" </t>
  </si>
  <si>
    <t>Подпрограмма "Повышение безопасности дорожного движения на территории Арсеньевского городского округа"</t>
  </si>
  <si>
    <t>9.2</t>
  </si>
  <si>
    <t>9.3</t>
  </si>
  <si>
    <t>10</t>
  </si>
  <si>
    <t xml:space="preserve">Муниципальная программа "Развитие физической культуры и спорта в Арсеньевском городском округе" </t>
  </si>
  <si>
    <t>11</t>
  </si>
  <si>
    <t xml:space="preserve">Муниципальная программа "Развитие внутреннего и въездного туризма на территории Арсеньевского городского округа" </t>
  </si>
  <si>
    <t>12</t>
  </si>
  <si>
    <t xml:space="preserve">Муниципальная программа "Энергоэффективность и развитие энергетики Арсеньевского городского округа" </t>
  </si>
  <si>
    <t xml:space="preserve">Подпрограмма "Энергосбережение и повышение энергетичесой эффективности в Арсеньевском городском округе" </t>
  </si>
  <si>
    <t>12.1</t>
  </si>
  <si>
    <t>12.2</t>
  </si>
  <si>
    <t>12.3</t>
  </si>
  <si>
    <t>13</t>
  </si>
  <si>
    <t>13.1</t>
  </si>
  <si>
    <t xml:space="preserve">Муниципальная программа "Развитие образования Арсеньевского городского округа" </t>
  </si>
  <si>
    <t>Подпрограмма "Развитие системы дошкольного образования Арсеньевского городского округа"</t>
  </si>
  <si>
    <t>13.2</t>
  </si>
  <si>
    <t>Подпрограмма "Развитие системы общего образования Арсеньевского городского округа"</t>
  </si>
  <si>
    <t>13.3</t>
  </si>
  <si>
    <t>14</t>
  </si>
  <si>
    <t xml:space="preserve">Муниципальная программа "Обеспечение доступным жильем и качественными услугами ЖКХ населения Арсеньевского городского округа" </t>
  </si>
  <si>
    <t xml:space="preserve">Подпрограмма  "Содержание и ремонт муниципального жилищного фонда" </t>
  </si>
  <si>
    <t>15</t>
  </si>
  <si>
    <t>16</t>
  </si>
  <si>
    <t>17</t>
  </si>
  <si>
    <t xml:space="preserve">Муниципальная программа «Укрепление общественного здоровья населения Арсеньевского городского округа» </t>
  </si>
  <si>
    <t xml:space="preserve">Муниципальная программа "Материально-техническое обеспечение органов местного самоуправления Арсеньевского городского округа" </t>
  </si>
  <si>
    <t xml:space="preserve">Муниципальная программа «Формирование законопослушного поведения участников дорожного движения на территории Арсеньевского городского округа» </t>
  </si>
  <si>
    <t>1.4</t>
  </si>
  <si>
    <t xml:space="preserve">Муниципальная программа "Доступная среда" </t>
  </si>
  <si>
    <t>4.5</t>
  </si>
  <si>
    <t xml:space="preserve">Подпрограмма "Обеспечение жильем молодых семей Арсеньевского городского округа" </t>
  </si>
  <si>
    <t xml:space="preserve"> Подпрограмма "Чистая вода" </t>
  </si>
  <si>
    <t xml:space="preserve"> Подпрограмма "Обеспечение земельных участков инженерной инфраструктурой и проездами к земельным участкам на территории Арсеньевского городского округа" </t>
  </si>
  <si>
    <t>Подпрограмма "Обеспечение детей-сирот идетей, оставшихся без попечения родителей, лиц из числа детей-сирот идетей, оставшихся без попечения родителей, жилыми помещениями"</t>
  </si>
  <si>
    <t>6.1</t>
  </si>
  <si>
    <t>6.2</t>
  </si>
  <si>
    <t>6.3</t>
  </si>
  <si>
    <t>6.4</t>
  </si>
  <si>
    <t>6.5</t>
  </si>
  <si>
    <t>6.6</t>
  </si>
  <si>
    <t>7.1</t>
  </si>
  <si>
    <t>7.2</t>
  </si>
  <si>
    <t>7.3</t>
  </si>
  <si>
    <t>7.4</t>
  </si>
  <si>
    <t>Муниципальная программа "Развитие водохозяйственного комплекса в Арсеньевском городском округе"</t>
  </si>
  <si>
    <t>9.4</t>
  </si>
  <si>
    <t xml:space="preserve"> "Переселение граждан из аварийного жилищного фонда  в Арсеньевском городском округе" </t>
  </si>
  <si>
    <t>18</t>
  </si>
  <si>
    <t>18.1</t>
  </si>
  <si>
    <t>18.2</t>
  </si>
  <si>
    <t>19</t>
  </si>
  <si>
    <t>20</t>
  </si>
  <si>
    <t>Подпрограмма "Содержание и развитие системы ливневой канализации Арсеньевского городского округа"</t>
  </si>
  <si>
    <t>Постановление администрации АГО от 01.11.2019 №781-па, от 03.11.2023 № 677-па</t>
  </si>
  <si>
    <t xml:space="preserve">Подпрограмма "Обслуживание уличного освещения Арсеньевского городского округа" </t>
  </si>
  <si>
    <t>муниципальных программ Арсеньевского городского округа на 2024 год</t>
  </si>
  <si>
    <t>Постановление администрации АГО от 14.11.2019 № 831-па, изменения от 29.03.2021 № 151-па, от 08.06.2022 № 330-па, от 26.09.2022 № 558-па, от 25.11.2022 № 660-па, от 24.05.2023 № 289-па</t>
  </si>
  <si>
    <t xml:space="preserve"> Постановление администрации АГО от 14.11.2019 № 825-па, от 21.01.2021 № 24-па, изменения  от 26.02.2021 № 268-па, 11.02.2022 № 01-па, от 21.09.2022 № 550-па, от 15.03.2023 № 113-па</t>
  </si>
  <si>
    <t>Постановление администрации АГО от 14.11.2019 № 829-па, от 04.04.2020 № 189-па, от 17.07.2020  № 417-па, от 09.11.2020 № 653-па, от 18.12.2020 № 755-па, от 18.03.2021 № 136-па, от 20.04.2022 № 226-па, от 16.11.2022 № 642-па, от 10.05.2023 № 251-па</t>
  </si>
  <si>
    <t>Постановление администрации АГО от 05.11.2020 № 656-па, от 07.12.2022 № 682-па</t>
  </si>
  <si>
    <t>Постановление администрации  АГО от 13.11.2019 № 818-па, изменения от 09.06.2020 № 333-па, от 21.09.2021 № 469-па, от 24.01.2022 № 26-па; от 18.05.2022 № 277-па, от 21.09.2022 № 469-па, от 18.10.2022 № 596-па, от 04.09.2023 № 516-па, от 01.12.2023 № 744-па, от 26.03.2024 № 181-па</t>
  </si>
  <si>
    <t>Постановление администрации АГО от 29.10.2019 № 776-па, от 12.12.2019 № 916-па, от 28.02.2020 № 115-па, от 22.05.2020 № 288-па, от 07.12.2020 № 725-па, от 30.03.2021 № 152-па, от 06.10.2021 № 496-па, от 09.12.2021 № 617-па, от 22.02.2022 № 101-па, от 18.03.2022 № 145-па, от 14.07.2022 № 415-па, от 07.10.2022 № 582-па, от 16.05.2023 № 266-па, от 29.09.2023 № 600-па, от 12.02.2024 № 75-па; от 28.03.2024 № 191-па</t>
  </si>
  <si>
    <t>Постановление администрации АГО от 14.11.2019 № 821-па, изменения от 21.05.2020 № 286-па, от 23.06.2020 № 366-ра, от 29.12.2020 № 778-па, от 27.07.2021 № 391-па, от 24.02.2022 № 106-па, от 16.09.2022 № 539-па, от 14.12.2022 № 710-па, от 30.08.2023 № 513-па, от 28.03.2024 № 197-па</t>
  </si>
  <si>
    <t>Постановление администрации  АГО от 14.11.2019 № 822-па, изменения от 21.05.2020 № 287-па, от 29.12.2020 № 779-па, от 24.02.2022 № 105-па, от 16.09.2022 № 540-па, от 14.12.2022 № 711-па, от 30.08.2023 № 514-па, от 28.03.2024 № 198-па</t>
  </si>
  <si>
    <t>Постановление администрации АГО от 25.10.2019 № 766-па, от 13.07.2020 № 404-па, от 10.12.2020 № 732-па, от 23.03.2022 № 151-па, от 09.09.2022 № 525-па, от 10.05.2023 № 252-па, от 07.09.2023 № 536-па, от 28.03.2024 № 200-па</t>
  </si>
  <si>
    <t xml:space="preserve"> Постановление администрации АГО от 14.11.2019 № 824-па, изменения от 25.03.2020 года № 171-МПА, от 16.04.2020 года № 176-МПА, от 29.04.2020 года  № 177-МПА, от 22.06.2020 № 190- МПА, от 30.09.2020 № 595-па, от 29.12.2020 № 781-па, от 17.03.2021 №132-па,от 17.12.2021 № 606-па, от 18.03.2022 № 146-па, от 26.09.2022 № 557-па, от 28.12.2022 № 750-па, от 01.03.2023 № 85-па, от 24.10.2023 № 650-па, от 29.03.2024 № 201-па</t>
  </si>
  <si>
    <t>Постановление администрации АГО от 30.10.2017 № 677-па, изменения от 02.04.2018 "№ 196-па, от  18.10.2018 № 676-па, от 07.02.2019 № 76-па, от 22.03.2019 № 191-па, от 13.06.2019 № 403-па, от 24.07.2019 № 528-па, от 30.12.2019 № 977-па, от 29.06.2020 № 374-па, от 15.02.2021 № 68-па, от 02.08.2021 № 403-па, от 29.10.2021 № 535-па, , от 19.05.2022 № 286-па, от 29.06.2022 № 365-па, 22.09.2022 № 554; от 06.03.2023 № 99-па, от 16.01.2024 № 26-па</t>
  </si>
  <si>
    <t>Постановление администрации АГО от 14.11.2019 № 830-па, изменения от 16.06.2020 № 343-па, от 05.07.2021 № 350-па, от 20.04.2022 № 222-па, от 20.12.2022 № 727-па; от 20.04.2023 № 222-па, от 03.07.2023 № 386-па, от 27.02.2024 № 122-па</t>
  </si>
  <si>
    <t>Постановление администрации АГО от 14.11.2019 № 827-па, от 13.01.2021 № 02-па, от 05.10.2022 № 575-па, от 25.07.2023 № 450-па, от 19.02.2024 № 101-па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</si>
</sst>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24"/>
      <name val="Times New Roman"/>
      <family val="1"/>
      <charset val="204"/>
    </font>
    <font>
      <b/>
      <sz val="24"/>
      <name val="Arial Cyr"/>
      <charset val="204"/>
    </font>
    <font>
      <b/>
      <sz val="20"/>
      <color rgb="FFFF000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49" fontId="2" fillId="0" borderId="0" xfId="0" applyNumberFormat="1" applyFont="1" applyAlignment="1">
      <alignment horizontal="center"/>
    </xf>
    <xf numFmtId="0" fontId="4" fillId="2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/>
    <xf numFmtId="49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Fill="1" applyBorder="1"/>
    <xf numFmtId="0" fontId="2" fillId="0" borderId="0" xfId="0" applyFont="1" applyFill="1" applyBorder="1"/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left" vertical="top" wrapText="1"/>
    </xf>
    <xf numFmtId="49" fontId="5" fillId="0" borderId="3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horizontal="center"/>
    </xf>
    <xf numFmtId="49" fontId="10" fillId="0" borderId="0" xfId="0" applyNumberFormat="1" applyFont="1" applyAlignment="1"/>
    <xf numFmtId="0" fontId="8" fillId="0" borderId="4" xfId="0" applyFont="1" applyFill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7" fillId="3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left" vertical="top" wrapText="1"/>
    </xf>
    <xf numFmtId="1" fontId="7" fillId="5" borderId="1" xfId="0" applyNumberFormat="1" applyFont="1" applyFill="1" applyBorder="1" applyAlignment="1">
      <alignment horizontal="left" vertical="center"/>
    </xf>
    <xf numFmtId="1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 wrapText="1"/>
    </xf>
    <xf numFmtId="1" fontId="7" fillId="5" borderId="3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 wrapText="1"/>
    </xf>
    <xf numFmtId="1" fontId="7" fillId="6" borderId="1" xfId="0" applyNumberFormat="1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left" vertical="center" wrapText="1"/>
    </xf>
    <xf numFmtId="1" fontId="8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8" fillId="6" borderId="5" xfId="0" applyFont="1" applyFill="1" applyBorder="1" applyAlignment="1">
      <alignment vertical="center" wrapText="1"/>
    </xf>
    <xf numFmtId="49" fontId="8" fillId="6" borderId="5" xfId="0" applyNumberFormat="1" applyFont="1" applyFill="1" applyBorder="1" applyAlignment="1">
      <alignment vertical="center" wrapText="1"/>
    </xf>
    <xf numFmtId="49" fontId="8" fillId="6" borderId="8" xfId="0" applyNumberFormat="1" applyFont="1" applyFill="1" applyBorder="1" applyAlignment="1">
      <alignment vertical="center" wrapText="1"/>
    </xf>
    <xf numFmtId="49" fontId="8" fillId="6" borderId="5" xfId="0" applyNumberFormat="1" applyFont="1" applyFill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center"/>
    </xf>
    <xf numFmtId="0" fontId="7" fillId="6" borderId="6" xfId="0" applyFont="1" applyFill="1" applyBorder="1" applyAlignment="1">
      <alignment wrapText="1"/>
    </xf>
    <xf numFmtId="0" fontId="7" fillId="6" borderId="2" xfId="0" applyFont="1" applyFill="1" applyBorder="1" applyAlignment="1">
      <alignment horizontal="left"/>
    </xf>
    <xf numFmtId="0" fontId="8" fillId="6" borderId="7" xfId="0" applyFont="1" applyFill="1" applyBorder="1" applyAlignment="1">
      <alignment wrapText="1"/>
    </xf>
    <xf numFmtId="0" fontId="8" fillId="6" borderId="4" xfId="0" applyFont="1" applyFill="1" applyBorder="1" applyAlignment="1">
      <alignment horizontal="left"/>
    </xf>
    <xf numFmtId="0" fontId="8" fillId="6" borderId="9" xfId="0" applyFont="1" applyFill="1" applyBorder="1" applyAlignment="1">
      <alignment wrapText="1"/>
    </xf>
    <xf numFmtId="0" fontId="8" fillId="6" borderId="3" xfId="0" applyFont="1" applyFill="1" applyBorder="1" applyAlignment="1">
      <alignment horizontal="left"/>
    </xf>
    <xf numFmtId="3" fontId="7" fillId="0" borderId="3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top"/>
    </xf>
    <xf numFmtId="49" fontId="5" fillId="0" borderId="3" xfId="0" applyNumberFormat="1" applyFont="1" applyFill="1" applyBorder="1" applyAlignment="1">
      <alignment horizontal="center" vertical="top"/>
    </xf>
    <xf numFmtId="49" fontId="5" fillId="0" borderId="11" xfId="0" applyNumberFormat="1" applyFont="1" applyFill="1" applyBorder="1" applyAlignment="1">
      <alignment horizontal="center" vertical="top"/>
    </xf>
    <xf numFmtId="49" fontId="5" fillId="0" borderId="12" xfId="0" applyNumberFormat="1" applyFont="1" applyFill="1" applyBorder="1" applyAlignment="1">
      <alignment horizontal="center" vertical="top"/>
    </xf>
    <xf numFmtId="49" fontId="6" fillId="0" borderId="4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49" fontId="6" fillId="0" borderId="0" xfId="0" applyNumberFormat="1" applyFont="1" applyFill="1" applyBorder="1" applyAlignment="1">
      <alignment horizontal="center" vertical="top"/>
    </xf>
    <xf numFmtId="49" fontId="5" fillId="0" borderId="4" xfId="0" applyNumberFormat="1" applyFont="1" applyFill="1" applyBorder="1" applyAlignment="1">
      <alignment vertical="top"/>
    </xf>
    <xf numFmtId="49" fontId="5" fillId="0" borderId="3" xfId="0" applyNumberFormat="1" applyFont="1" applyFill="1" applyBorder="1" applyAlignment="1">
      <alignment vertical="top"/>
    </xf>
    <xf numFmtId="49" fontId="6" fillId="0" borderId="11" xfId="0" applyNumberFormat="1" applyFont="1" applyFill="1" applyBorder="1" applyAlignment="1">
      <alignment horizontal="center" vertical="top"/>
    </xf>
    <xf numFmtId="49" fontId="6" fillId="0" borderId="4" xfId="0" applyNumberFormat="1" applyFont="1" applyFill="1" applyBorder="1" applyAlignment="1">
      <alignment horizontal="center" vertical="top"/>
    </xf>
    <xf numFmtId="49" fontId="8" fillId="0" borderId="0" xfId="0" applyNumberFormat="1" applyFont="1" applyBorder="1" applyAlignment="1">
      <alignment horizontal="center"/>
    </xf>
    <xf numFmtId="0" fontId="7" fillId="7" borderId="1" xfId="0" applyFont="1" applyFill="1" applyBorder="1" applyAlignment="1">
      <alignment vertical="center" wrapText="1"/>
    </xf>
    <xf numFmtId="1" fontId="7" fillId="7" borderId="1" xfId="0" applyNumberFormat="1" applyFont="1" applyFill="1" applyBorder="1" applyAlignment="1">
      <alignment horizontal="center" vertical="center"/>
    </xf>
    <xf numFmtId="1" fontId="7" fillId="7" borderId="3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left" vertical="top" wrapText="1"/>
    </xf>
    <xf numFmtId="1" fontId="7" fillId="7" borderId="1" xfId="0" applyNumberFormat="1" applyFont="1" applyFill="1" applyBorder="1" applyAlignment="1">
      <alignment horizontal="left" vertical="center"/>
    </xf>
    <xf numFmtId="0" fontId="7" fillId="8" borderId="1" xfId="0" applyFont="1" applyFill="1" applyBorder="1" applyAlignment="1">
      <alignment vertical="center" wrapText="1"/>
    </xf>
    <xf numFmtId="1" fontId="7" fillId="8" borderId="1" xfId="0" applyNumberFormat="1" applyFont="1" applyFill="1" applyBorder="1" applyAlignment="1">
      <alignment horizontal="center" vertical="center"/>
    </xf>
    <xf numFmtId="1" fontId="7" fillId="8" borderId="3" xfId="0" applyNumberFormat="1" applyFont="1" applyFill="1" applyBorder="1" applyAlignment="1">
      <alignment horizontal="center" vertical="center"/>
    </xf>
    <xf numFmtId="1" fontId="7" fillId="8" borderId="1" xfId="0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11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1" xfId="0" applyFont="1" applyFill="1" applyBorder="1" applyAlignment="1">
      <alignment horizontal="left" vertical="top" wrapText="1"/>
    </xf>
    <xf numFmtId="49" fontId="10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center" vertical="top"/>
    </xf>
    <xf numFmtId="49" fontId="6" fillId="0" borderId="4" xfId="0" applyNumberFormat="1" applyFont="1" applyFill="1" applyBorder="1" applyAlignment="1">
      <alignment horizontal="center" vertical="top"/>
    </xf>
    <xf numFmtId="49" fontId="6" fillId="0" borderId="3" xfId="0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339"/>
  <sheetViews>
    <sheetView tabSelected="1" view="pageBreakPreview" zoomScale="75" zoomScaleNormal="75" zoomScaleSheetLayoutView="75" workbookViewId="0">
      <pane xSplit="2" ySplit="6" topLeftCell="C320" activePane="bottomRight" state="frozen"/>
      <selection pane="topRight" activeCell="C1" sqref="C1"/>
      <selection pane="bottomLeft" activeCell="A7" sqref="A7"/>
      <selection pane="bottomRight" activeCell="R320" sqref="R320"/>
    </sheetView>
  </sheetViews>
  <sheetFormatPr defaultRowHeight="15.75" x14ac:dyDescent="0.25"/>
  <cols>
    <col min="1" max="1" width="11.28515625" style="1" customWidth="1"/>
    <col min="2" max="2" width="33.42578125" style="4" customWidth="1"/>
    <col min="3" max="3" width="35" style="3" customWidth="1"/>
    <col min="4" max="4" width="34.7109375" style="5" customWidth="1"/>
    <col min="5" max="5" width="22.5703125" style="31" customWidth="1"/>
    <col min="6" max="6" width="18.85546875" style="31" customWidth="1"/>
    <col min="7" max="7" width="17.42578125" style="29" customWidth="1"/>
    <col min="8" max="8" width="10.7109375" style="29" customWidth="1"/>
    <col min="9" max="9" width="17.42578125" style="29" customWidth="1"/>
    <col min="10" max="10" width="10.7109375" style="29" customWidth="1"/>
    <col min="11" max="11" width="18.7109375" customWidth="1"/>
    <col min="12" max="12" width="9.140625" customWidth="1"/>
    <col min="13" max="13" width="18.42578125" customWidth="1"/>
    <col min="14" max="14" width="8.42578125" customWidth="1"/>
    <col min="15" max="15" width="15.7109375" customWidth="1"/>
    <col min="16" max="16" width="16.140625" bestFit="1" customWidth="1"/>
    <col min="18" max="18" width="17.42578125" customWidth="1"/>
  </cols>
  <sheetData>
    <row r="1" spans="1:241" ht="30" x14ac:dyDescent="0.4">
      <c r="A1" s="113" t="s">
        <v>3</v>
      </c>
      <c r="B1" s="113"/>
      <c r="C1" s="113"/>
      <c r="D1" s="113"/>
      <c r="E1" s="113"/>
      <c r="F1" s="113"/>
      <c r="G1"/>
      <c r="H1"/>
      <c r="I1"/>
      <c r="J1"/>
    </row>
    <row r="2" spans="1:241" ht="30" x14ac:dyDescent="0.4">
      <c r="A2" s="113" t="s">
        <v>135</v>
      </c>
      <c r="B2" s="113"/>
      <c r="C2" s="113"/>
      <c r="D2" s="113"/>
      <c r="E2" s="113"/>
      <c r="F2" s="113"/>
      <c r="G2" s="113"/>
      <c r="H2" s="25"/>
      <c r="I2" s="25"/>
      <c r="J2"/>
    </row>
    <row r="3" spans="1:241" ht="23.25" x14ac:dyDescent="0.3">
      <c r="A3" s="13"/>
      <c r="B3" s="14"/>
      <c r="C3" s="15"/>
      <c r="D3" s="16"/>
      <c r="E3" s="30"/>
      <c r="F3" s="30"/>
      <c r="G3" s="32"/>
      <c r="H3" s="32"/>
      <c r="I3" s="32"/>
      <c r="J3" s="32"/>
    </row>
    <row r="4" spans="1:241" ht="24" customHeight="1" x14ac:dyDescent="0.2">
      <c r="A4" s="116" t="s">
        <v>37</v>
      </c>
      <c r="B4" s="119" t="s">
        <v>5</v>
      </c>
      <c r="C4" s="114" t="s">
        <v>6</v>
      </c>
      <c r="D4" s="123" t="s">
        <v>0</v>
      </c>
      <c r="E4" s="124"/>
      <c r="F4" s="124"/>
      <c r="G4" s="124"/>
      <c r="H4" s="124"/>
      <c r="I4" s="124"/>
      <c r="J4" s="124"/>
    </row>
    <row r="5" spans="1:241" ht="42.75" customHeight="1" x14ac:dyDescent="0.2">
      <c r="A5" s="117"/>
      <c r="B5" s="119"/>
      <c r="C5" s="126"/>
      <c r="D5" s="114" t="s">
        <v>8</v>
      </c>
      <c r="E5" s="125" t="s">
        <v>16</v>
      </c>
      <c r="F5" s="127" t="s">
        <v>26</v>
      </c>
      <c r="G5" s="121">
        <v>2023</v>
      </c>
      <c r="H5" s="122"/>
      <c r="I5" s="121">
        <v>2024</v>
      </c>
      <c r="J5" s="122"/>
      <c r="K5" s="121">
        <v>2025</v>
      </c>
      <c r="L5" s="122"/>
      <c r="M5" s="121">
        <v>2026</v>
      </c>
      <c r="N5" s="122"/>
      <c r="O5" s="121">
        <v>2027</v>
      </c>
      <c r="P5" s="122"/>
    </row>
    <row r="6" spans="1:241" s="6" customFormat="1" ht="51.75" customHeight="1" x14ac:dyDescent="0.2">
      <c r="A6" s="118"/>
      <c r="B6" s="120"/>
      <c r="C6" s="115"/>
      <c r="D6" s="115"/>
      <c r="E6" s="125"/>
      <c r="F6" s="127"/>
      <c r="G6" s="33" t="s">
        <v>1</v>
      </c>
      <c r="H6" s="34" t="s">
        <v>2</v>
      </c>
      <c r="I6" s="33" t="s">
        <v>1</v>
      </c>
      <c r="J6" s="34" t="s">
        <v>2</v>
      </c>
      <c r="K6" s="33" t="s">
        <v>1</v>
      </c>
      <c r="L6" s="34" t="s">
        <v>2</v>
      </c>
      <c r="M6" s="33" t="s">
        <v>1</v>
      </c>
      <c r="N6" s="34" t="s">
        <v>2</v>
      </c>
      <c r="O6" s="33" t="s">
        <v>1</v>
      </c>
      <c r="P6" s="73" t="s">
        <v>2</v>
      </c>
      <c r="IG6" s="6" t="s">
        <v>14</v>
      </c>
    </row>
    <row r="7" spans="1:241" ht="30.75" customHeight="1" x14ac:dyDescent="0.3">
      <c r="A7" s="80" t="s">
        <v>38</v>
      </c>
      <c r="B7" s="103" t="s">
        <v>42</v>
      </c>
      <c r="C7" s="103" t="s">
        <v>141</v>
      </c>
      <c r="D7" s="51" t="s">
        <v>7</v>
      </c>
      <c r="E7" s="50">
        <f>E9+E10+E11+E12</f>
        <v>251535.397</v>
      </c>
      <c r="F7" s="50">
        <f>F9+F10+F11+F12</f>
        <v>0</v>
      </c>
      <c r="G7" s="50">
        <f t="shared" ref="G7:P7" si="0">G9+G10+G11+G12</f>
        <v>54146.180999999997</v>
      </c>
      <c r="H7" s="50">
        <f t="shared" si="0"/>
        <v>0</v>
      </c>
      <c r="I7" s="50">
        <f t="shared" si="0"/>
        <v>79337.399000000005</v>
      </c>
      <c r="J7" s="50">
        <f t="shared" si="0"/>
        <v>0</v>
      </c>
      <c r="K7" s="50">
        <f t="shared" si="0"/>
        <v>42864.53</v>
      </c>
      <c r="L7" s="50">
        <f t="shared" si="0"/>
        <v>0</v>
      </c>
      <c r="M7" s="50">
        <f t="shared" si="0"/>
        <v>43973.048999999999</v>
      </c>
      <c r="N7" s="50">
        <f t="shared" si="0"/>
        <v>0</v>
      </c>
      <c r="O7" s="50">
        <f t="shared" si="0"/>
        <v>31214.237999999998</v>
      </c>
      <c r="P7" s="50">
        <f t="shared" si="0"/>
        <v>0</v>
      </c>
    </row>
    <row r="8" spans="1:241" ht="24" customHeight="1" x14ac:dyDescent="0.3">
      <c r="A8" s="24"/>
      <c r="B8" s="104"/>
      <c r="C8" s="104"/>
      <c r="D8" s="17" t="s">
        <v>4</v>
      </c>
      <c r="E8" s="35"/>
      <c r="F8" s="35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spans="1:241" ht="46.5" customHeight="1" x14ac:dyDescent="0.3">
      <c r="A9" s="24"/>
      <c r="B9" s="104"/>
      <c r="C9" s="104"/>
      <c r="D9" s="18" t="s">
        <v>9</v>
      </c>
      <c r="E9" s="35">
        <f t="shared" ref="E9:E11" si="1">G9+I9+K9+M9+O9</f>
        <v>0</v>
      </c>
      <c r="F9" s="35">
        <f t="shared" ref="F9:F11" si="2">H9+J9+L9+N9+P9</f>
        <v>0</v>
      </c>
      <c r="G9" s="41">
        <f>G15+G27+G21</f>
        <v>0</v>
      </c>
      <c r="H9" s="41"/>
      <c r="I9" s="41">
        <f>I15+I27+I21</f>
        <v>0</v>
      </c>
      <c r="J9" s="41">
        <f t="shared" ref="J9:P9" si="3">J15+J27+J21</f>
        <v>0</v>
      </c>
      <c r="K9" s="41">
        <f t="shared" si="3"/>
        <v>0</v>
      </c>
      <c r="L9" s="41">
        <f t="shared" si="3"/>
        <v>0</v>
      </c>
      <c r="M9" s="41">
        <f t="shared" si="3"/>
        <v>0</v>
      </c>
      <c r="N9" s="41">
        <f t="shared" si="3"/>
        <v>0</v>
      </c>
      <c r="O9" s="41">
        <f t="shared" si="3"/>
        <v>0</v>
      </c>
      <c r="P9" s="41">
        <f t="shared" si="3"/>
        <v>0</v>
      </c>
    </row>
    <row r="10" spans="1:241" ht="28.5" customHeight="1" x14ac:dyDescent="0.3">
      <c r="A10" s="24"/>
      <c r="B10" s="104"/>
      <c r="C10" s="104"/>
      <c r="D10" s="19" t="s">
        <v>10</v>
      </c>
      <c r="E10" s="35">
        <f t="shared" si="1"/>
        <v>7834.1409999999996</v>
      </c>
      <c r="F10" s="35">
        <f t="shared" si="2"/>
        <v>0</v>
      </c>
      <c r="G10" s="41">
        <f>G16+G28+G22</f>
        <v>719.85699999999997</v>
      </c>
      <c r="H10" s="41"/>
      <c r="I10" s="41">
        <f>I16+I28+I22</f>
        <v>7114.2839999999997</v>
      </c>
      <c r="J10" s="41">
        <f t="shared" ref="J10:P10" si="4">J16+J28+J22</f>
        <v>0</v>
      </c>
      <c r="K10" s="41">
        <f t="shared" si="4"/>
        <v>0</v>
      </c>
      <c r="L10" s="41">
        <f t="shared" si="4"/>
        <v>0</v>
      </c>
      <c r="M10" s="41">
        <f t="shared" si="4"/>
        <v>0</v>
      </c>
      <c r="N10" s="41">
        <f t="shared" si="4"/>
        <v>0</v>
      </c>
      <c r="O10" s="41">
        <f t="shared" si="4"/>
        <v>0</v>
      </c>
      <c r="P10" s="41">
        <f t="shared" si="4"/>
        <v>0</v>
      </c>
    </row>
    <row r="11" spans="1:241" ht="24" customHeight="1" x14ac:dyDescent="0.3">
      <c r="A11" s="24"/>
      <c r="B11" s="104"/>
      <c r="C11" s="104"/>
      <c r="D11" s="20" t="s">
        <v>11</v>
      </c>
      <c r="E11" s="35">
        <f t="shared" si="1"/>
        <v>243701.25599999999</v>
      </c>
      <c r="F11" s="35">
        <f t="shared" si="2"/>
        <v>0</v>
      </c>
      <c r="G11" s="37">
        <f>G17+G29+G23+G31</f>
        <v>53426.324000000001</v>
      </c>
      <c r="H11" s="37"/>
      <c r="I11" s="37">
        <f t="shared" ref="I11:O11" si="5">I17+I29+I23+I31</f>
        <v>72223.115000000005</v>
      </c>
      <c r="J11" s="37"/>
      <c r="K11" s="37">
        <f t="shared" si="5"/>
        <v>42864.53</v>
      </c>
      <c r="L11" s="37"/>
      <c r="M11" s="37">
        <f t="shared" si="5"/>
        <v>43973.048999999999</v>
      </c>
      <c r="N11" s="37"/>
      <c r="O11" s="37">
        <f t="shared" si="5"/>
        <v>31214.237999999998</v>
      </c>
      <c r="P11" s="37"/>
    </row>
    <row r="12" spans="1:241" ht="110.25" customHeight="1" x14ac:dyDescent="0.3">
      <c r="A12" s="24"/>
      <c r="B12" s="104"/>
      <c r="C12" s="104"/>
      <c r="D12" s="21" t="s">
        <v>12</v>
      </c>
      <c r="E12" s="35">
        <f>G12+I12+K12+M12+O12</f>
        <v>0</v>
      </c>
      <c r="F12" s="35">
        <f>H12+J12+L12+N12+P12</f>
        <v>0</v>
      </c>
      <c r="G12" s="41">
        <f>G18+G30+G24</f>
        <v>0</v>
      </c>
      <c r="H12" s="41"/>
      <c r="I12" s="41">
        <f>I18+I30+I24</f>
        <v>0</v>
      </c>
      <c r="J12" s="41"/>
      <c r="K12" s="41">
        <f t="shared" ref="K12:O12" si="6">K18+K30+K24</f>
        <v>0</v>
      </c>
      <c r="L12" s="41"/>
      <c r="M12" s="41">
        <f t="shared" si="6"/>
        <v>0</v>
      </c>
      <c r="N12" s="41"/>
      <c r="O12" s="41">
        <f t="shared" si="6"/>
        <v>0</v>
      </c>
      <c r="P12" s="41"/>
    </row>
    <row r="13" spans="1:241" ht="36" customHeight="1" x14ac:dyDescent="0.3">
      <c r="A13" s="80" t="s">
        <v>62</v>
      </c>
      <c r="B13" s="103" t="s">
        <v>43</v>
      </c>
      <c r="C13" s="104"/>
      <c r="D13" s="91" t="s">
        <v>7</v>
      </c>
      <c r="E13" s="92">
        <f>E15+E16+E17+E18</f>
        <v>50</v>
      </c>
      <c r="F13" s="92">
        <f t="shared" ref="F13:P13" si="7">F15+F16+F17+F18</f>
        <v>0</v>
      </c>
      <c r="G13" s="92">
        <f t="shared" si="7"/>
        <v>10</v>
      </c>
      <c r="H13" s="92">
        <f t="shared" si="7"/>
        <v>0</v>
      </c>
      <c r="I13" s="92">
        <f t="shared" si="7"/>
        <v>10</v>
      </c>
      <c r="J13" s="92">
        <f t="shared" si="7"/>
        <v>0</v>
      </c>
      <c r="K13" s="92">
        <f t="shared" si="7"/>
        <v>10</v>
      </c>
      <c r="L13" s="92">
        <f t="shared" si="7"/>
        <v>0</v>
      </c>
      <c r="M13" s="92">
        <f t="shared" si="7"/>
        <v>10</v>
      </c>
      <c r="N13" s="92">
        <f t="shared" si="7"/>
        <v>0</v>
      </c>
      <c r="O13" s="92">
        <f t="shared" si="7"/>
        <v>10</v>
      </c>
      <c r="P13" s="92">
        <f t="shared" si="7"/>
        <v>0</v>
      </c>
    </row>
    <row r="14" spans="1:241" ht="29.25" customHeight="1" x14ac:dyDescent="0.3">
      <c r="A14" s="24"/>
      <c r="B14" s="104"/>
      <c r="C14" s="104"/>
      <c r="D14" s="17" t="s">
        <v>4</v>
      </c>
      <c r="E14" s="35"/>
      <c r="F14" s="35"/>
      <c r="G14" s="41"/>
      <c r="H14" s="41"/>
      <c r="I14" s="41"/>
      <c r="J14" s="41"/>
      <c r="K14" s="41"/>
      <c r="L14" s="41"/>
      <c r="M14" s="41"/>
      <c r="N14" s="41"/>
      <c r="O14" s="41"/>
      <c r="P14" s="41"/>
    </row>
    <row r="15" spans="1:241" ht="45.75" customHeight="1" x14ac:dyDescent="0.3">
      <c r="A15" s="24"/>
      <c r="B15" s="104"/>
      <c r="C15" s="104"/>
      <c r="D15" s="18" t="s">
        <v>9</v>
      </c>
      <c r="E15" s="35">
        <f t="shared" ref="E15:E17" si="8">I15+G15+K15+M15+O15</f>
        <v>0</v>
      </c>
      <c r="F15" s="35">
        <f t="shared" ref="F15:F17" si="9">J15+H15+L15+N15+P15</f>
        <v>0</v>
      </c>
      <c r="G15" s="41">
        <v>0</v>
      </c>
      <c r="H15" s="41"/>
      <c r="I15" s="41">
        <v>0</v>
      </c>
      <c r="J15" s="41"/>
      <c r="K15" s="41">
        <v>0</v>
      </c>
      <c r="L15" s="41"/>
      <c r="M15" s="41">
        <v>0</v>
      </c>
      <c r="N15" s="41"/>
      <c r="O15" s="41">
        <v>0</v>
      </c>
      <c r="P15" s="41"/>
    </row>
    <row r="16" spans="1:241" ht="35.25" customHeight="1" x14ac:dyDescent="0.3">
      <c r="A16" s="24"/>
      <c r="B16" s="104"/>
      <c r="C16" s="104"/>
      <c r="D16" s="19" t="s">
        <v>10</v>
      </c>
      <c r="E16" s="35">
        <f t="shared" si="8"/>
        <v>0</v>
      </c>
      <c r="F16" s="35">
        <f t="shared" si="9"/>
        <v>0</v>
      </c>
      <c r="G16" s="37">
        <v>0</v>
      </c>
      <c r="H16" s="37"/>
      <c r="I16" s="37">
        <v>0</v>
      </c>
      <c r="J16" s="41"/>
      <c r="K16" s="41">
        <v>0</v>
      </c>
      <c r="L16" s="41"/>
      <c r="M16" s="41">
        <v>0</v>
      </c>
      <c r="N16" s="41"/>
      <c r="O16" s="41">
        <v>0</v>
      </c>
      <c r="P16" s="41"/>
    </row>
    <row r="17" spans="1:16" ht="32.25" customHeight="1" x14ac:dyDescent="0.3">
      <c r="A17" s="24"/>
      <c r="B17" s="104"/>
      <c r="C17" s="104"/>
      <c r="D17" s="20" t="s">
        <v>11</v>
      </c>
      <c r="E17" s="35">
        <f t="shared" si="8"/>
        <v>50</v>
      </c>
      <c r="F17" s="35">
        <f t="shared" si="9"/>
        <v>0</v>
      </c>
      <c r="G17" s="37">
        <v>10</v>
      </c>
      <c r="H17" s="37"/>
      <c r="I17" s="37">
        <v>10</v>
      </c>
      <c r="J17" s="41"/>
      <c r="K17" s="41">
        <v>10</v>
      </c>
      <c r="L17" s="41"/>
      <c r="M17" s="41">
        <v>10</v>
      </c>
      <c r="N17" s="41"/>
      <c r="O17" s="41">
        <v>10</v>
      </c>
      <c r="P17" s="41"/>
    </row>
    <row r="18" spans="1:16" ht="48" customHeight="1" x14ac:dyDescent="0.3">
      <c r="A18" s="24"/>
      <c r="B18" s="105"/>
      <c r="C18" s="104"/>
      <c r="D18" s="21" t="s">
        <v>12</v>
      </c>
      <c r="E18" s="35">
        <f>I18+G18+K18+M18+O18</f>
        <v>0</v>
      </c>
      <c r="F18" s="35">
        <f>J18+H18+L18+N18+P18</f>
        <v>0</v>
      </c>
      <c r="G18" s="41">
        <v>0</v>
      </c>
      <c r="H18" s="41"/>
      <c r="I18" s="41">
        <v>0</v>
      </c>
      <c r="J18" s="41"/>
      <c r="K18" s="41">
        <v>0</v>
      </c>
      <c r="L18" s="41"/>
      <c r="M18" s="41">
        <v>0</v>
      </c>
      <c r="N18" s="41"/>
      <c r="O18" s="41">
        <v>0</v>
      </c>
      <c r="P18" s="41"/>
    </row>
    <row r="19" spans="1:16" ht="24" customHeight="1" x14ac:dyDescent="0.3">
      <c r="A19" s="80" t="s">
        <v>63</v>
      </c>
      <c r="B19" s="103" t="s">
        <v>44</v>
      </c>
      <c r="C19" s="104"/>
      <c r="D19" s="91" t="s">
        <v>7</v>
      </c>
      <c r="E19" s="92">
        <f>E21+E22+E23+E24</f>
        <v>154813.46100000001</v>
      </c>
      <c r="F19" s="92">
        <f t="shared" ref="F19:P19" si="10">F21+F22+F23+F24</f>
        <v>0</v>
      </c>
      <c r="G19" s="92">
        <f t="shared" si="10"/>
        <v>33349.087</v>
      </c>
      <c r="H19" s="92">
        <f t="shared" si="10"/>
        <v>0</v>
      </c>
      <c r="I19" s="92">
        <f t="shared" si="10"/>
        <v>49108.186000000002</v>
      </c>
      <c r="J19" s="92">
        <f t="shared" si="10"/>
        <v>0</v>
      </c>
      <c r="K19" s="92">
        <f t="shared" si="10"/>
        <v>27952.394</v>
      </c>
      <c r="L19" s="92">
        <f t="shared" si="10"/>
        <v>0</v>
      </c>
      <c r="M19" s="92">
        <f t="shared" si="10"/>
        <v>28550.794000000002</v>
      </c>
      <c r="N19" s="92">
        <f t="shared" si="10"/>
        <v>0</v>
      </c>
      <c r="O19" s="92">
        <f t="shared" si="10"/>
        <v>15853</v>
      </c>
      <c r="P19" s="92">
        <f t="shared" si="10"/>
        <v>0</v>
      </c>
    </row>
    <row r="20" spans="1:16" ht="28.5" customHeight="1" x14ac:dyDescent="0.3">
      <c r="A20" s="24"/>
      <c r="B20" s="104"/>
      <c r="C20" s="104"/>
      <c r="D20" s="17" t="s">
        <v>4</v>
      </c>
      <c r="E20" s="35"/>
      <c r="F20" s="35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1:16" ht="45" customHeight="1" x14ac:dyDescent="0.3">
      <c r="A21" s="24"/>
      <c r="B21" s="104"/>
      <c r="C21" s="104"/>
      <c r="D21" s="18" t="s">
        <v>9</v>
      </c>
      <c r="E21" s="35">
        <f t="shared" ref="E21:E23" si="11">O21+M21+K21+I21+G21</f>
        <v>0</v>
      </c>
      <c r="F21" s="35">
        <f t="shared" ref="F21:F23" si="12">P21+N21+L21+J21+H21</f>
        <v>0</v>
      </c>
      <c r="G21" s="41">
        <v>0</v>
      </c>
      <c r="H21" s="41"/>
      <c r="I21" s="41">
        <v>0</v>
      </c>
      <c r="J21" s="41"/>
      <c r="K21" s="41">
        <v>0</v>
      </c>
      <c r="L21" s="41"/>
      <c r="M21" s="41">
        <v>0</v>
      </c>
      <c r="N21" s="41"/>
      <c r="O21" s="41">
        <v>0</v>
      </c>
      <c r="P21" s="41"/>
    </row>
    <row r="22" spans="1:16" ht="34.5" customHeight="1" x14ac:dyDescent="0.3">
      <c r="A22" s="24"/>
      <c r="B22" s="104"/>
      <c r="C22" s="104"/>
      <c r="D22" s="19" t="s">
        <v>10</v>
      </c>
      <c r="E22" s="35">
        <f t="shared" si="11"/>
        <v>7834.1409999999996</v>
      </c>
      <c r="F22" s="35">
        <f t="shared" si="12"/>
        <v>0</v>
      </c>
      <c r="G22" s="37">
        <v>719.85699999999997</v>
      </c>
      <c r="H22" s="41"/>
      <c r="I22" s="37">
        <v>7114.2839999999997</v>
      </c>
      <c r="J22" s="41"/>
      <c r="K22" s="41">
        <v>0</v>
      </c>
      <c r="L22" s="41"/>
      <c r="M22" s="41">
        <v>0</v>
      </c>
      <c r="N22" s="41"/>
      <c r="O22" s="41">
        <v>0</v>
      </c>
      <c r="P22" s="41"/>
    </row>
    <row r="23" spans="1:16" ht="34.5" customHeight="1" x14ac:dyDescent="0.3">
      <c r="A23" s="24"/>
      <c r="B23" s="104"/>
      <c r="C23" s="104"/>
      <c r="D23" s="20" t="s">
        <v>11</v>
      </c>
      <c r="E23" s="35">
        <f t="shared" si="11"/>
        <v>146979.32</v>
      </c>
      <c r="F23" s="35">
        <f t="shared" si="12"/>
        <v>0</v>
      </c>
      <c r="G23" s="37">
        <v>32629.23</v>
      </c>
      <c r="H23" s="41"/>
      <c r="I23" s="37">
        <v>41993.902000000002</v>
      </c>
      <c r="J23" s="41"/>
      <c r="K23" s="37">
        <v>27952.394</v>
      </c>
      <c r="L23" s="41"/>
      <c r="M23" s="37">
        <v>28550.794000000002</v>
      </c>
      <c r="N23" s="41"/>
      <c r="O23" s="41">
        <v>15853</v>
      </c>
      <c r="P23" s="41"/>
    </row>
    <row r="24" spans="1:16" ht="50.25" customHeight="1" x14ac:dyDescent="0.3">
      <c r="A24" s="24"/>
      <c r="B24" s="105"/>
      <c r="C24" s="104"/>
      <c r="D24" s="21" t="s">
        <v>12</v>
      </c>
      <c r="E24" s="35">
        <f>O24+M24+K24+I24+G24</f>
        <v>0</v>
      </c>
      <c r="F24" s="35">
        <f>P24+N24+L24+J24+H24</f>
        <v>0</v>
      </c>
      <c r="G24" s="41">
        <v>0</v>
      </c>
      <c r="H24" s="41"/>
      <c r="I24" s="41">
        <v>0</v>
      </c>
      <c r="J24" s="41"/>
      <c r="K24" s="41">
        <v>0</v>
      </c>
      <c r="L24" s="41"/>
      <c r="M24" s="41">
        <v>0</v>
      </c>
      <c r="N24" s="41"/>
      <c r="O24" s="41">
        <v>0</v>
      </c>
      <c r="P24" s="41"/>
    </row>
    <row r="25" spans="1:16" ht="36" customHeight="1" x14ac:dyDescent="0.3">
      <c r="A25" s="80" t="s">
        <v>64</v>
      </c>
      <c r="B25" s="103" t="s">
        <v>45</v>
      </c>
      <c r="C25" s="104"/>
      <c r="D25" s="91" t="s">
        <v>7</v>
      </c>
      <c r="E25" s="92">
        <f>E27+E28+E29+E30</f>
        <v>76886.686000000002</v>
      </c>
      <c r="F25" s="92">
        <f t="shared" ref="F25:P25" si="13">F27+F28+F29+F30</f>
        <v>0</v>
      </c>
      <c r="G25" s="92">
        <f t="shared" si="13"/>
        <v>16001.843999999999</v>
      </c>
      <c r="H25" s="92">
        <f t="shared" si="13"/>
        <v>0</v>
      </c>
      <c r="I25" s="92">
        <f t="shared" si="13"/>
        <v>15219.213</v>
      </c>
      <c r="J25" s="92">
        <f t="shared" si="13"/>
        <v>0</v>
      </c>
      <c r="K25" s="92">
        <f t="shared" si="13"/>
        <v>14902.136</v>
      </c>
      <c r="L25" s="92">
        <f t="shared" si="13"/>
        <v>0</v>
      </c>
      <c r="M25" s="92">
        <f t="shared" si="13"/>
        <v>15412.254999999999</v>
      </c>
      <c r="N25" s="92">
        <f t="shared" si="13"/>
        <v>0</v>
      </c>
      <c r="O25" s="92">
        <f t="shared" si="13"/>
        <v>15351.237999999999</v>
      </c>
      <c r="P25" s="92">
        <f t="shared" si="13"/>
        <v>0</v>
      </c>
    </row>
    <row r="26" spans="1:16" ht="34.5" customHeight="1" x14ac:dyDescent="0.3">
      <c r="A26" s="24"/>
      <c r="B26" s="104"/>
      <c r="C26" s="104"/>
      <c r="D26" s="17" t="s">
        <v>4</v>
      </c>
      <c r="E26" s="35"/>
      <c r="F26" s="35"/>
      <c r="G26" s="41"/>
      <c r="H26" s="41"/>
      <c r="I26" s="41"/>
      <c r="J26" s="41"/>
      <c r="K26" s="41"/>
      <c r="L26" s="41"/>
      <c r="M26" s="41"/>
      <c r="N26" s="41"/>
      <c r="O26" s="41"/>
      <c r="P26" s="41"/>
    </row>
    <row r="27" spans="1:16" ht="47.25" customHeight="1" x14ac:dyDescent="0.3">
      <c r="A27" s="24"/>
      <c r="B27" s="104"/>
      <c r="C27" s="104"/>
      <c r="D27" s="18" t="s">
        <v>9</v>
      </c>
      <c r="E27" s="35">
        <f t="shared" ref="E27:E29" si="14">O27+M27+K27+I27+G27</f>
        <v>0</v>
      </c>
      <c r="F27" s="35">
        <f t="shared" ref="F27:F29" si="15">P27+N27+L27+J27+H27</f>
        <v>0</v>
      </c>
      <c r="G27" s="41">
        <v>0</v>
      </c>
      <c r="H27" s="41"/>
      <c r="I27" s="41">
        <v>0</v>
      </c>
      <c r="J27" s="41"/>
      <c r="K27" s="41">
        <v>0</v>
      </c>
      <c r="L27" s="41"/>
      <c r="M27" s="41">
        <v>0</v>
      </c>
      <c r="N27" s="41"/>
      <c r="O27" s="41">
        <v>0</v>
      </c>
      <c r="P27" s="41"/>
    </row>
    <row r="28" spans="1:16" ht="34.5" customHeight="1" x14ac:dyDescent="0.3">
      <c r="A28" s="24"/>
      <c r="B28" s="104"/>
      <c r="C28" s="104"/>
      <c r="D28" s="19" t="s">
        <v>10</v>
      </c>
      <c r="E28" s="35">
        <f t="shared" si="14"/>
        <v>0</v>
      </c>
      <c r="F28" s="35">
        <f t="shared" si="15"/>
        <v>0</v>
      </c>
      <c r="G28" s="41">
        <v>0</v>
      </c>
      <c r="H28" s="41"/>
      <c r="I28" s="41">
        <v>0</v>
      </c>
      <c r="J28" s="41"/>
      <c r="K28" s="41">
        <v>0</v>
      </c>
      <c r="L28" s="41"/>
      <c r="M28" s="41">
        <v>0</v>
      </c>
      <c r="N28" s="41"/>
      <c r="O28" s="41">
        <v>0</v>
      </c>
      <c r="P28" s="41"/>
    </row>
    <row r="29" spans="1:16" ht="35.25" customHeight="1" x14ac:dyDescent="0.3">
      <c r="A29" s="24"/>
      <c r="B29" s="104"/>
      <c r="C29" s="104"/>
      <c r="D29" s="20" t="s">
        <v>11</v>
      </c>
      <c r="E29" s="35">
        <f t="shared" si="14"/>
        <v>76886.686000000002</v>
      </c>
      <c r="F29" s="35">
        <f t="shared" si="15"/>
        <v>0</v>
      </c>
      <c r="G29" s="37">
        <v>16001.843999999999</v>
      </c>
      <c r="H29" s="41"/>
      <c r="I29" s="37">
        <v>15219.213</v>
      </c>
      <c r="J29" s="41"/>
      <c r="K29" s="37">
        <v>14902.136</v>
      </c>
      <c r="L29" s="41"/>
      <c r="M29" s="37">
        <v>15412.254999999999</v>
      </c>
      <c r="N29" s="41"/>
      <c r="O29" s="37">
        <v>15351.237999999999</v>
      </c>
      <c r="P29" s="41"/>
    </row>
    <row r="30" spans="1:16" ht="96" customHeight="1" x14ac:dyDescent="0.3">
      <c r="A30" s="24"/>
      <c r="B30" s="105"/>
      <c r="C30" s="105"/>
      <c r="D30" s="21" t="s">
        <v>12</v>
      </c>
      <c r="E30" s="35">
        <f>O30+M30+K30+I30+G30</f>
        <v>0</v>
      </c>
      <c r="F30" s="35">
        <f>P30+N30+L30+J30+H30</f>
        <v>0</v>
      </c>
      <c r="G30" s="41">
        <v>0</v>
      </c>
      <c r="H30" s="41"/>
      <c r="I30" s="41">
        <v>0</v>
      </c>
      <c r="J30" s="41"/>
      <c r="K30" s="102">
        <v>0</v>
      </c>
      <c r="L30" s="41"/>
      <c r="M30" s="41">
        <v>0</v>
      </c>
      <c r="N30" s="41"/>
      <c r="O30" s="41">
        <v>0</v>
      </c>
      <c r="P30" s="41"/>
    </row>
    <row r="31" spans="1:16" ht="75" customHeight="1" x14ac:dyDescent="0.3">
      <c r="A31" s="80" t="s">
        <v>107</v>
      </c>
      <c r="B31" s="74" t="s">
        <v>30</v>
      </c>
      <c r="C31" s="74"/>
      <c r="D31" s="20" t="s">
        <v>11</v>
      </c>
      <c r="E31" s="35">
        <f>O31+M31+K31+I31+G31</f>
        <v>19785.25</v>
      </c>
      <c r="F31" s="35">
        <f>P31+N31+L31+J31+H31</f>
        <v>0</v>
      </c>
      <c r="G31" s="41">
        <v>4785.25</v>
      </c>
      <c r="H31" s="41"/>
      <c r="I31" s="41">
        <v>15000</v>
      </c>
      <c r="J31" s="41"/>
      <c r="K31" s="41">
        <v>0</v>
      </c>
      <c r="L31" s="41"/>
      <c r="M31" s="41">
        <v>0</v>
      </c>
      <c r="N31" s="41"/>
      <c r="O31" s="41">
        <v>0</v>
      </c>
      <c r="P31" s="41"/>
    </row>
    <row r="32" spans="1:16" ht="22.5" customHeight="1" x14ac:dyDescent="0.3">
      <c r="A32" s="83" t="s">
        <v>40</v>
      </c>
      <c r="B32" s="103" t="s">
        <v>93</v>
      </c>
      <c r="C32" s="106" t="s">
        <v>147</v>
      </c>
      <c r="D32" s="96" t="s">
        <v>7</v>
      </c>
      <c r="E32" s="97">
        <f>E34+E35+E36+E37</f>
        <v>6625920.7769999998</v>
      </c>
      <c r="F32" s="97">
        <f t="shared" ref="F32" si="16">F34+F35+F36+F37</f>
        <v>0</v>
      </c>
      <c r="G32" s="98">
        <f>G34+G35+G36+G37</f>
        <v>1291208.665</v>
      </c>
      <c r="H32" s="98"/>
      <c r="I32" s="98">
        <f>I34+I35+I36+I37</f>
        <v>1377066.449</v>
      </c>
      <c r="J32" s="98"/>
      <c r="K32" s="98">
        <f>K34+K35+K36+K37</f>
        <v>1281818.5989999999</v>
      </c>
      <c r="L32" s="98"/>
      <c r="M32" s="98">
        <f>M34+M35+M36+M37</f>
        <v>1337913.5320000001</v>
      </c>
      <c r="N32" s="98"/>
      <c r="O32" s="98">
        <f>O34+O35+O36+O37</f>
        <v>1337913.5320000001</v>
      </c>
      <c r="P32" s="98"/>
    </row>
    <row r="33" spans="1:16" ht="23.25" x14ac:dyDescent="0.3">
      <c r="A33" s="80"/>
      <c r="B33" s="104"/>
      <c r="C33" s="107"/>
      <c r="D33" s="17" t="s">
        <v>4</v>
      </c>
      <c r="E33" s="35"/>
      <c r="F33" s="35"/>
      <c r="G33" s="39"/>
      <c r="H33" s="39"/>
      <c r="I33" s="39"/>
      <c r="J33" s="39"/>
      <c r="K33" s="39"/>
      <c r="L33" s="39"/>
      <c r="M33" s="39"/>
      <c r="N33" s="39"/>
      <c r="O33" s="39"/>
      <c r="P33" s="39"/>
    </row>
    <row r="34" spans="1:16" ht="46.5" x14ac:dyDescent="0.3">
      <c r="A34" s="80"/>
      <c r="B34" s="104"/>
      <c r="C34" s="107"/>
      <c r="D34" s="18" t="s">
        <v>9</v>
      </c>
      <c r="E34" s="35">
        <f>E40+E46+E52+E58</f>
        <v>362322.103</v>
      </c>
      <c r="F34" s="35">
        <f>F40+F46+F52+F58</f>
        <v>0</v>
      </c>
      <c r="G34" s="37">
        <f t="shared" ref="G34" si="17">G40+G46+G52+G58</f>
        <v>64355.307000000001</v>
      </c>
      <c r="H34" s="39"/>
      <c r="I34" s="37">
        <f>I40+I46+I52+I58</f>
        <v>74242.191999999995</v>
      </c>
      <c r="J34" s="39"/>
      <c r="K34" s="37">
        <f>K40+K46+K52+K58</f>
        <v>74242.191999999995</v>
      </c>
      <c r="L34" s="39"/>
      <c r="M34" s="37">
        <f>M40+M46+M52+M58</f>
        <v>74741.206000000006</v>
      </c>
      <c r="N34" s="39"/>
      <c r="O34" s="37">
        <f>O40+O46+O52+O58</f>
        <v>74741.206000000006</v>
      </c>
      <c r="P34" s="39"/>
    </row>
    <row r="35" spans="1:16" ht="23.25" x14ac:dyDescent="0.3">
      <c r="A35" s="80"/>
      <c r="B35" s="104"/>
      <c r="C35" s="107"/>
      <c r="D35" s="19" t="s">
        <v>10</v>
      </c>
      <c r="E35" s="35">
        <f t="shared" ref="E35:F35" si="18">E41+E47+E53+E59</f>
        <v>3593240.5389999999</v>
      </c>
      <c r="F35" s="35">
        <f t="shared" si="18"/>
        <v>0</v>
      </c>
      <c r="G35" s="37">
        <f>G41+G47+G53+G59</f>
        <v>756426.67599999998</v>
      </c>
      <c r="H35" s="39"/>
      <c r="I35" s="37">
        <f>I41+I47+I53+I59</f>
        <v>777024.49399999995</v>
      </c>
      <c r="J35" s="39"/>
      <c r="K35" s="37">
        <f>K41+K47+K53+K59</f>
        <v>664065.97100000002</v>
      </c>
      <c r="L35" s="39"/>
      <c r="M35" s="37">
        <f>M41+M47+M53+M59</f>
        <v>697861.69900000002</v>
      </c>
      <c r="N35" s="39"/>
      <c r="O35" s="37">
        <f>O41+O47+O53+O59</f>
        <v>697861.69900000002</v>
      </c>
      <c r="P35" s="39"/>
    </row>
    <row r="36" spans="1:16" ht="23.25" x14ac:dyDescent="0.3">
      <c r="A36" s="80"/>
      <c r="B36" s="104"/>
      <c r="C36" s="107"/>
      <c r="D36" s="20" t="s">
        <v>11</v>
      </c>
      <c r="E36" s="35">
        <f>O36+M36+K36+I36+G36</f>
        <v>2380258.1349999998</v>
      </c>
      <c r="F36" s="35">
        <f t="shared" ref="F36" si="19">F42+F48+F54+F60</f>
        <v>0</v>
      </c>
      <c r="G36" s="37">
        <f>G42+G48+G54+G60</f>
        <v>411926.68200000003</v>
      </c>
      <c r="H36" s="39"/>
      <c r="I36" s="37">
        <f>I42+I48+I54+I60</f>
        <v>467899.76299999992</v>
      </c>
      <c r="J36" s="39"/>
      <c r="K36" s="37">
        <f>K42+K48+K54+K60</f>
        <v>485610.43599999999</v>
      </c>
      <c r="L36" s="39"/>
      <c r="M36" s="37">
        <f>M42+M48+M54+M60</f>
        <v>507410.62699999998</v>
      </c>
      <c r="N36" s="39"/>
      <c r="O36" s="37">
        <f>O42+O48+O54+O60</f>
        <v>507410.62699999998</v>
      </c>
      <c r="P36" s="39"/>
    </row>
    <row r="37" spans="1:16" ht="52.5" customHeight="1" x14ac:dyDescent="0.3">
      <c r="A37" s="80"/>
      <c r="B37" s="105"/>
      <c r="C37" s="107"/>
      <c r="D37" s="21" t="s">
        <v>12</v>
      </c>
      <c r="E37" s="35">
        <f>E43+E49+E55+E61</f>
        <v>290100</v>
      </c>
      <c r="F37" s="35">
        <f t="shared" ref="F37" si="20">F43+F49+F55+F61</f>
        <v>0</v>
      </c>
      <c r="G37" s="37">
        <f>G43+G49+G55+G61</f>
        <v>58500</v>
      </c>
      <c r="H37" s="39"/>
      <c r="I37" s="37">
        <f>I43+I49+I55+I61</f>
        <v>57900</v>
      </c>
      <c r="J37" s="39"/>
      <c r="K37" s="37">
        <f>K43+K49+K55+K61</f>
        <v>57900</v>
      </c>
      <c r="L37" s="39"/>
      <c r="M37" s="37">
        <f>M43+M49+M55+M61</f>
        <v>57900</v>
      </c>
      <c r="N37" s="39"/>
      <c r="O37" s="37">
        <f>O43+O49+O55+O61</f>
        <v>57900</v>
      </c>
      <c r="P37" s="39"/>
    </row>
    <row r="38" spans="1:16" ht="23.25" customHeight="1" x14ac:dyDescent="0.3">
      <c r="A38" s="80" t="s">
        <v>65</v>
      </c>
      <c r="B38" s="103" t="s">
        <v>94</v>
      </c>
      <c r="C38" s="107"/>
      <c r="D38" s="91" t="s">
        <v>7</v>
      </c>
      <c r="E38" s="92">
        <f>E40+E41+E42+E43</f>
        <v>2518444.4539999999</v>
      </c>
      <c r="F38" s="92">
        <f>F40+F41+F42+F43</f>
        <v>0</v>
      </c>
      <c r="G38" s="93">
        <f t="shared" ref="G38:P38" si="21">G40+G41+G42+G43</f>
        <v>449057.09499999997</v>
      </c>
      <c r="H38" s="93">
        <f t="shared" si="21"/>
        <v>0</v>
      </c>
      <c r="I38" s="93">
        <f t="shared" si="21"/>
        <v>499713.56599999999</v>
      </c>
      <c r="J38" s="93">
        <f t="shared" si="21"/>
        <v>0</v>
      </c>
      <c r="K38" s="93">
        <f t="shared" si="21"/>
        <v>506056.16099999996</v>
      </c>
      <c r="L38" s="93">
        <f t="shared" si="21"/>
        <v>0</v>
      </c>
      <c r="M38" s="93">
        <f t="shared" si="21"/>
        <v>531808.81599999999</v>
      </c>
      <c r="N38" s="93">
        <f t="shared" si="21"/>
        <v>0</v>
      </c>
      <c r="O38" s="93">
        <f t="shared" si="21"/>
        <v>531808.81599999999</v>
      </c>
      <c r="P38" s="93">
        <f t="shared" si="21"/>
        <v>0</v>
      </c>
    </row>
    <row r="39" spans="1:16" ht="23.25" x14ac:dyDescent="0.3">
      <c r="A39" s="24"/>
      <c r="B39" s="104"/>
      <c r="C39" s="107"/>
      <c r="D39" s="17" t="s">
        <v>4</v>
      </c>
      <c r="E39" s="35"/>
      <c r="F39" s="35"/>
      <c r="G39" s="39"/>
      <c r="H39" s="41"/>
      <c r="I39" s="39"/>
      <c r="J39" s="41"/>
      <c r="K39" s="41"/>
      <c r="L39" s="41"/>
      <c r="M39" s="41"/>
      <c r="N39" s="41"/>
      <c r="O39" s="41"/>
      <c r="P39" s="41"/>
    </row>
    <row r="40" spans="1:16" ht="46.5" x14ac:dyDescent="0.3">
      <c r="A40" s="24"/>
      <c r="B40" s="104"/>
      <c r="C40" s="107"/>
      <c r="D40" s="18" t="s">
        <v>9</v>
      </c>
      <c r="E40" s="35">
        <f t="shared" ref="E40:E42" si="22">O40+M40+K40+I40+G40</f>
        <v>0</v>
      </c>
      <c r="F40" s="35">
        <f t="shared" ref="F40:F42" si="23">P40+N40+L40+J40+H40</f>
        <v>0</v>
      </c>
      <c r="G40" s="36">
        <v>0</v>
      </c>
      <c r="H40" s="41"/>
      <c r="I40" s="36">
        <v>0</v>
      </c>
      <c r="J40" s="41"/>
      <c r="K40" s="41">
        <v>0</v>
      </c>
      <c r="L40" s="41"/>
      <c r="M40" s="41">
        <v>0</v>
      </c>
      <c r="N40" s="41"/>
      <c r="O40" s="41">
        <v>0</v>
      </c>
      <c r="P40" s="41"/>
    </row>
    <row r="41" spans="1:16" ht="23.25" x14ac:dyDescent="0.3">
      <c r="A41" s="24"/>
      <c r="B41" s="104"/>
      <c r="C41" s="107"/>
      <c r="D41" s="19" t="s">
        <v>10</v>
      </c>
      <c r="E41" s="35">
        <f t="shared" si="22"/>
        <v>1264998.335</v>
      </c>
      <c r="F41" s="35">
        <f t="shared" si="23"/>
        <v>0</v>
      </c>
      <c r="G41" s="70">
        <v>227570.25700000001</v>
      </c>
      <c r="H41" s="41"/>
      <c r="I41" s="70">
        <v>252150.79699999999</v>
      </c>
      <c r="J41" s="41"/>
      <c r="K41" s="69">
        <v>251976.62899999999</v>
      </c>
      <c r="L41" s="69"/>
      <c r="M41" s="69">
        <v>266650.326</v>
      </c>
      <c r="N41" s="69"/>
      <c r="O41" s="69">
        <v>266650.326</v>
      </c>
      <c r="P41" s="41"/>
    </row>
    <row r="42" spans="1:16" ht="23.25" x14ac:dyDescent="0.3">
      <c r="A42" s="24"/>
      <c r="B42" s="104"/>
      <c r="C42" s="107"/>
      <c r="D42" s="20" t="s">
        <v>11</v>
      </c>
      <c r="E42" s="35">
        <f t="shared" si="22"/>
        <v>1015946.1189999999</v>
      </c>
      <c r="F42" s="35">
        <f t="shared" si="23"/>
        <v>0</v>
      </c>
      <c r="G42" s="36">
        <v>173986.83799999999</v>
      </c>
      <c r="H42" s="41"/>
      <c r="I42" s="36">
        <v>200062.769</v>
      </c>
      <c r="J42" s="41"/>
      <c r="K42" s="69">
        <v>206579.53200000001</v>
      </c>
      <c r="L42" s="69"/>
      <c r="M42" s="69">
        <v>217658.49</v>
      </c>
      <c r="N42" s="69"/>
      <c r="O42" s="69">
        <v>217658.49</v>
      </c>
      <c r="P42" s="41"/>
    </row>
    <row r="43" spans="1:16" ht="46.5" x14ac:dyDescent="0.3">
      <c r="A43" s="24"/>
      <c r="B43" s="105"/>
      <c r="C43" s="107"/>
      <c r="D43" s="21" t="s">
        <v>12</v>
      </c>
      <c r="E43" s="35">
        <f>O43+M43+K43+I43+G43</f>
        <v>237500</v>
      </c>
      <c r="F43" s="35">
        <f>P43+N43+L43+J43+H43</f>
        <v>0</v>
      </c>
      <c r="G43" s="70">
        <v>47500</v>
      </c>
      <c r="H43" s="41"/>
      <c r="I43" s="70">
        <v>47500</v>
      </c>
      <c r="J43" s="41"/>
      <c r="K43" s="41">
        <v>47500</v>
      </c>
      <c r="L43" s="41"/>
      <c r="M43" s="41">
        <v>47500</v>
      </c>
      <c r="N43" s="41"/>
      <c r="O43" s="41">
        <v>47500</v>
      </c>
      <c r="P43" s="41"/>
    </row>
    <row r="44" spans="1:16" ht="23.25" customHeight="1" x14ac:dyDescent="0.3">
      <c r="A44" s="80" t="s">
        <v>66</v>
      </c>
      <c r="B44" s="103" t="s">
        <v>96</v>
      </c>
      <c r="C44" s="107"/>
      <c r="D44" s="91" t="s">
        <v>7</v>
      </c>
      <c r="E44" s="92">
        <f t="shared" ref="E44:F44" si="24">E46+E47+E48+E49</f>
        <v>3367355.0999999996</v>
      </c>
      <c r="F44" s="92">
        <f t="shared" si="24"/>
        <v>0</v>
      </c>
      <c r="G44" s="93">
        <f>G46+G47+G48+G49</f>
        <v>704642.91299999994</v>
      </c>
      <c r="H44" s="92"/>
      <c r="I44" s="93">
        <f>I46+I47+I48+I49</f>
        <v>721192.31099999999</v>
      </c>
      <c r="J44" s="92"/>
      <c r="K44" s="93">
        <f>K46+K47+K48+K49</f>
        <v>628169.098</v>
      </c>
      <c r="L44" s="92"/>
      <c r="M44" s="93">
        <f>M46+M47+M48+M49</f>
        <v>656675.38899999997</v>
      </c>
      <c r="N44" s="92"/>
      <c r="O44" s="93">
        <f>O46+O47+O48+O49</f>
        <v>656675.38899999997</v>
      </c>
      <c r="P44" s="92"/>
    </row>
    <row r="45" spans="1:16" ht="23.25" x14ac:dyDescent="0.3">
      <c r="A45" s="24"/>
      <c r="B45" s="104"/>
      <c r="C45" s="107"/>
      <c r="D45" s="17" t="s">
        <v>4</v>
      </c>
      <c r="E45" s="35"/>
      <c r="F45" s="35"/>
      <c r="G45" s="39"/>
      <c r="H45" s="41"/>
      <c r="I45" s="39"/>
      <c r="J45" s="41"/>
      <c r="K45" s="41"/>
      <c r="L45" s="41"/>
      <c r="M45" s="41"/>
      <c r="N45" s="41"/>
      <c r="O45" s="41"/>
      <c r="P45" s="41"/>
    </row>
    <row r="46" spans="1:16" ht="46.5" x14ac:dyDescent="0.3">
      <c r="A46" s="24"/>
      <c r="B46" s="104"/>
      <c r="C46" s="107"/>
      <c r="D46" s="18" t="s">
        <v>9</v>
      </c>
      <c r="E46" s="35">
        <f t="shared" ref="E46:E48" si="25">O46+M46+K46+I46+G46</f>
        <v>362322.103</v>
      </c>
      <c r="F46" s="35">
        <f t="shared" ref="F46:F48" si="26">P46+N46+L46+J46+H46</f>
        <v>0</v>
      </c>
      <c r="G46" s="70">
        <v>64355.307000000001</v>
      </c>
      <c r="H46" s="41"/>
      <c r="I46" s="70">
        <v>74242.191999999995</v>
      </c>
      <c r="J46" s="41"/>
      <c r="K46" s="69">
        <v>74242.191999999995</v>
      </c>
      <c r="L46" s="69"/>
      <c r="M46" s="69">
        <v>74741.206000000006</v>
      </c>
      <c r="N46" s="69"/>
      <c r="O46" s="69">
        <v>74741.206000000006</v>
      </c>
      <c r="P46" s="69"/>
    </row>
    <row r="47" spans="1:16" ht="23.25" x14ac:dyDescent="0.3">
      <c r="A47" s="24"/>
      <c r="B47" s="104"/>
      <c r="C47" s="107"/>
      <c r="D47" s="19" t="s">
        <v>10</v>
      </c>
      <c r="E47" s="35">
        <f t="shared" si="25"/>
        <v>2267842.9729999998</v>
      </c>
      <c r="F47" s="35">
        <f t="shared" si="26"/>
        <v>0</v>
      </c>
      <c r="G47" s="69">
        <v>512292.34499999997</v>
      </c>
      <c r="H47" s="41"/>
      <c r="I47" s="69">
        <v>499375.609</v>
      </c>
      <c r="J47" s="41"/>
      <c r="K47" s="69">
        <v>403220.31900000002</v>
      </c>
      <c r="L47" s="69"/>
      <c r="M47" s="69">
        <v>426477.35</v>
      </c>
      <c r="N47" s="69"/>
      <c r="O47" s="69">
        <v>426477.35</v>
      </c>
      <c r="P47" s="41"/>
    </row>
    <row r="48" spans="1:16" ht="23.25" x14ac:dyDescent="0.3">
      <c r="A48" s="24"/>
      <c r="B48" s="104"/>
      <c r="C48" s="107"/>
      <c r="D48" s="20" t="s">
        <v>11</v>
      </c>
      <c r="E48" s="35">
        <f t="shared" si="25"/>
        <v>695190.02399999998</v>
      </c>
      <c r="F48" s="35">
        <f t="shared" si="26"/>
        <v>0</v>
      </c>
      <c r="G48" s="36">
        <v>119995.261</v>
      </c>
      <c r="H48" s="41"/>
      <c r="I48" s="36">
        <v>139074.51</v>
      </c>
      <c r="J48" s="41"/>
      <c r="K48" s="69">
        <v>142206.587</v>
      </c>
      <c r="L48" s="69"/>
      <c r="M48" s="69">
        <v>146956.83300000001</v>
      </c>
      <c r="N48" s="69"/>
      <c r="O48" s="69">
        <v>146956.83300000001</v>
      </c>
      <c r="P48" s="41"/>
    </row>
    <row r="49" spans="1:16" ht="46.5" x14ac:dyDescent="0.3">
      <c r="A49" s="24"/>
      <c r="B49" s="105"/>
      <c r="C49" s="107"/>
      <c r="D49" s="21" t="s">
        <v>12</v>
      </c>
      <c r="E49" s="35">
        <f>O49+M49+K49+I49+G49</f>
        <v>42000</v>
      </c>
      <c r="F49" s="35">
        <f>P49+N49+L49+J49+H49</f>
        <v>0</v>
      </c>
      <c r="G49" s="36">
        <v>8000</v>
      </c>
      <c r="H49" s="41"/>
      <c r="I49" s="36">
        <v>8500</v>
      </c>
      <c r="J49" s="41"/>
      <c r="K49" s="41">
        <v>8500</v>
      </c>
      <c r="L49" s="41"/>
      <c r="M49" s="41">
        <v>8500</v>
      </c>
      <c r="N49" s="41"/>
      <c r="O49" s="41">
        <v>8500</v>
      </c>
      <c r="P49" s="41"/>
    </row>
    <row r="50" spans="1:16" ht="23.25" customHeight="1" x14ac:dyDescent="0.3">
      <c r="A50" s="80" t="s">
        <v>67</v>
      </c>
      <c r="B50" s="103" t="s">
        <v>27</v>
      </c>
      <c r="C50" s="107"/>
      <c r="D50" s="91" t="s">
        <v>7</v>
      </c>
      <c r="E50" s="92">
        <f t="shared" ref="E50:F50" si="27">E52+E53+E54+E55</f>
        <v>438924.34900000005</v>
      </c>
      <c r="F50" s="92">
        <f t="shared" si="27"/>
        <v>0</v>
      </c>
      <c r="G50" s="93">
        <f>G52+G53+G54+G55</f>
        <v>83496.339000000007</v>
      </c>
      <c r="H50" s="92"/>
      <c r="I50" s="93">
        <f>I52+I53+I54+I55</f>
        <v>91696.45</v>
      </c>
      <c r="J50" s="92"/>
      <c r="K50" s="93">
        <f>K52+K53+K54+K55</f>
        <v>85309.22</v>
      </c>
      <c r="L50" s="92"/>
      <c r="M50" s="92">
        <v>65357.94</v>
      </c>
      <c r="N50" s="92"/>
      <c r="O50" s="93">
        <f>O52+O53+O54+O55</f>
        <v>89211.17</v>
      </c>
      <c r="P50" s="92"/>
    </row>
    <row r="51" spans="1:16" ht="23.25" x14ac:dyDescent="0.3">
      <c r="A51" s="80"/>
      <c r="B51" s="104"/>
      <c r="C51" s="107"/>
      <c r="D51" s="17" t="s">
        <v>4</v>
      </c>
      <c r="E51" s="35"/>
      <c r="F51" s="35"/>
      <c r="G51" s="39"/>
      <c r="H51" s="41"/>
      <c r="I51" s="39"/>
      <c r="J51" s="41"/>
      <c r="K51" s="41"/>
      <c r="L51" s="41"/>
      <c r="M51" s="41"/>
      <c r="N51" s="41"/>
      <c r="O51" s="41"/>
      <c r="P51" s="41"/>
    </row>
    <row r="52" spans="1:16" ht="46.5" x14ac:dyDescent="0.3">
      <c r="A52" s="80"/>
      <c r="B52" s="104"/>
      <c r="C52" s="107"/>
      <c r="D52" s="18" t="s">
        <v>9</v>
      </c>
      <c r="E52" s="35">
        <f t="shared" ref="E52:E54" si="28">O52+M52+K52+I52+G52</f>
        <v>0</v>
      </c>
      <c r="F52" s="35">
        <f t="shared" ref="F52:F54" si="29">P52+N52+L52+J52+H52</f>
        <v>0</v>
      </c>
      <c r="G52" s="39">
        <v>0</v>
      </c>
      <c r="H52" s="41"/>
      <c r="I52" s="39">
        <v>0</v>
      </c>
      <c r="J52" s="41"/>
      <c r="K52" s="41">
        <v>0</v>
      </c>
      <c r="L52" s="41"/>
      <c r="M52" s="41">
        <v>0</v>
      </c>
      <c r="N52" s="41"/>
      <c r="O52" s="41">
        <v>0</v>
      </c>
      <c r="P52" s="41"/>
    </row>
    <row r="53" spans="1:16" ht="23.25" x14ac:dyDescent="0.3">
      <c r="A53" s="80"/>
      <c r="B53" s="104"/>
      <c r="C53" s="107"/>
      <c r="D53" s="19" t="s">
        <v>10</v>
      </c>
      <c r="E53" s="35">
        <f t="shared" si="28"/>
        <v>40059.231</v>
      </c>
      <c r="F53" s="35">
        <f t="shared" si="29"/>
        <v>0</v>
      </c>
      <c r="G53" s="37">
        <v>9704.0740000000005</v>
      </c>
      <c r="H53" s="41"/>
      <c r="I53" s="37">
        <v>16153.088</v>
      </c>
      <c r="J53" s="41"/>
      <c r="K53" s="69">
        <v>4734.0230000000001</v>
      </c>
      <c r="L53" s="69"/>
      <c r="M53" s="69">
        <v>4734.0230000000001</v>
      </c>
      <c r="N53" s="69"/>
      <c r="O53" s="69">
        <v>4734.0230000000001</v>
      </c>
      <c r="P53" s="41"/>
    </row>
    <row r="54" spans="1:16" ht="23.25" x14ac:dyDescent="0.3">
      <c r="A54" s="80"/>
      <c r="B54" s="104"/>
      <c r="C54" s="107"/>
      <c r="D54" s="20" t="s">
        <v>11</v>
      </c>
      <c r="E54" s="35">
        <f t="shared" si="28"/>
        <v>388265.11800000002</v>
      </c>
      <c r="F54" s="35">
        <f t="shared" si="29"/>
        <v>0</v>
      </c>
      <c r="G54" s="36">
        <v>70792.264999999999</v>
      </c>
      <c r="H54" s="41"/>
      <c r="I54" s="36">
        <v>73643.361999999994</v>
      </c>
      <c r="J54" s="41"/>
      <c r="K54" s="69">
        <v>78675.197</v>
      </c>
      <c r="L54" s="41"/>
      <c r="M54" s="69">
        <v>82577.146999999997</v>
      </c>
      <c r="N54" s="41"/>
      <c r="O54" s="69">
        <v>82577.146999999997</v>
      </c>
      <c r="P54" s="75"/>
    </row>
    <row r="55" spans="1:16" ht="46.5" x14ac:dyDescent="0.3">
      <c r="A55" s="80"/>
      <c r="B55" s="105"/>
      <c r="C55" s="107"/>
      <c r="D55" s="21" t="s">
        <v>12</v>
      </c>
      <c r="E55" s="35">
        <f>O55+M55+K55+I55+G55</f>
        <v>10600</v>
      </c>
      <c r="F55" s="35">
        <f>P55+N55+L55+J55+H55</f>
        <v>0</v>
      </c>
      <c r="G55" s="39">
        <v>3000</v>
      </c>
      <c r="H55" s="41"/>
      <c r="I55" s="39">
        <v>1900</v>
      </c>
      <c r="J55" s="41"/>
      <c r="K55" s="39">
        <v>1900</v>
      </c>
      <c r="L55" s="41"/>
      <c r="M55" s="39">
        <v>1900</v>
      </c>
      <c r="N55" s="41"/>
      <c r="O55" s="39">
        <v>1900</v>
      </c>
      <c r="P55" s="41"/>
    </row>
    <row r="56" spans="1:16" ht="23.25" customHeight="1" x14ac:dyDescent="0.3">
      <c r="A56" s="80" t="s">
        <v>68</v>
      </c>
      <c r="B56" s="103" t="s">
        <v>19</v>
      </c>
      <c r="C56" s="107"/>
      <c r="D56" s="91" t="s">
        <v>7</v>
      </c>
      <c r="E56" s="92">
        <f>E58+E59+E60+E61</f>
        <v>301196.87400000001</v>
      </c>
      <c r="F56" s="92">
        <f>F58+F59+F60+F61</f>
        <v>0</v>
      </c>
      <c r="G56" s="93">
        <f t="shared" ref="G56:P56" si="30">G58+G59+G60+G61</f>
        <v>54012.317999999999</v>
      </c>
      <c r="H56" s="93">
        <f t="shared" si="30"/>
        <v>0</v>
      </c>
      <c r="I56" s="93">
        <f t="shared" si="30"/>
        <v>64464.122000000003</v>
      </c>
      <c r="J56" s="93">
        <f t="shared" si="30"/>
        <v>0</v>
      </c>
      <c r="K56" s="93">
        <f t="shared" si="30"/>
        <v>62284.12</v>
      </c>
      <c r="L56" s="93">
        <f t="shared" si="30"/>
        <v>0</v>
      </c>
      <c r="M56" s="93">
        <f t="shared" si="30"/>
        <v>60218.156999999999</v>
      </c>
      <c r="N56" s="93">
        <f t="shared" si="30"/>
        <v>0</v>
      </c>
      <c r="O56" s="93">
        <f t="shared" si="30"/>
        <v>60218.156999999999</v>
      </c>
      <c r="P56" s="93">
        <f t="shared" si="30"/>
        <v>0</v>
      </c>
    </row>
    <row r="57" spans="1:16" ht="23.25" x14ac:dyDescent="0.3">
      <c r="A57" s="24"/>
      <c r="B57" s="104"/>
      <c r="C57" s="107"/>
      <c r="D57" s="17" t="s">
        <v>4</v>
      </c>
      <c r="E57" s="35"/>
      <c r="F57" s="35"/>
      <c r="G57" s="39"/>
      <c r="H57" s="41"/>
      <c r="I57" s="39"/>
      <c r="J57" s="41"/>
      <c r="K57" s="41"/>
      <c r="L57" s="41"/>
      <c r="M57" s="41"/>
      <c r="N57" s="41"/>
      <c r="O57" s="41"/>
      <c r="P57" s="41"/>
    </row>
    <row r="58" spans="1:16" ht="46.5" x14ac:dyDescent="0.3">
      <c r="A58" s="24"/>
      <c r="B58" s="104"/>
      <c r="C58" s="107"/>
      <c r="D58" s="18" t="s">
        <v>9</v>
      </c>
      <c r="E58" s="35">
        <f t="shared" ref="E58:E60" si="31">O58+M58+K58+I58+G58</f>
        <v>0</v>
      </c>
      <c r="F58" s="35">
        <f t="shared" ref="F58:F60" si="32">P58+N58+L58+J58+H58</f>
        <v>0</v>
      </c>
      <c r="G58" s="39">
        <v>0</v>
      </c>
      <c r="H58" s="41"/>
      <c r="I58" s="39">
        <v>0</v>
      </c>
      <c r="J58" s="41"/>
      <c r="K58" s="41">
        <v>0</v>
      </c>
      <c r="L58" s="41"/>
      <c r="M58" s="41">
        <v>0</v>
      </c>
      <c r="N58" s="41"/>
      <c r="O58" s="41">
        <v>0</v>
      </c>
      <c r="P58" s="41"/>
    </row>
    <row r="59" spans="1:16" ht="23.25" x14ac:dyDescent="0.3">
      <c r="A59" s="24"/>
      <c r="B59" s="104"/>
      <c r="C59" s="107"/>
      <c r="D59" s="19" t="s">
        <v>10</v>
      </c>
      <c r="E59" s="35">
        <f t="shared" si="31"/>
        <v>20340</v>
      </c>
      <c r="F59" s="35">
        <f t="shared" si="32"/>
        <v>0</v>
      </c>
      <c r="G59" s="36">
        <v>6860</v>
      </c>
      <c r="H59" s="41"/>
      <c r="I59" s="36">
        <v>9345</v>
      </c>
      <c r="J59" s="41"/>
      <c r="K59" s="41">
        <v>4135</v>
      </c>
      <c r="L59" s="41"/>
      <c r="M59" s="41">
        <v>0</v>
      </c>
      <c r="N59" s="41"/>
      <c r="O59" s="41">
        <v>0</v>
      </c>
      <c r="P59" s="41"/>
    </row>
    <row r="60" spans="1:16" ht="23.25" x14ac:dyDescent="0.3">
      <c r="A60" s="24"/>
      <c r="B60" s="104"/>
      <c r="C60" s="107"/>
      <c r="D60" s="20" t="s">
        <v>11</v>
      </c>
      <c r="E60" s="35">
        <f t="shared" si="31"/>
        <v>280856.87400000001</v>
      </c>
      <c r="F60" s="35">
        <f t="shared" si="32"/>
        <v>0</v>
      </c>
      <c r="G60" s="36">
        <v>47152.317999999999</v>
      </c>
      <c r="H60" s="37"/>
      <c r="I60" s="36">
        <v>55119.122000000003</v>
      </c>
      <c r="J60" s="37"/>
      <c r="K60" s="37">
        <v>58149.120000000003</v>
      </c>
      <c r="L60" s="37"/>
      <c r="M60" s="37">
        <v>60218.156999999999</v>
      </c>
      <c r="N60" s="37"/>
      <c r="O60" s="37">
        <v>60218.156999999999</v>
      </c>
      <c r="P60" s="37"/>
    </row>
    <row r="61" spans="1:16" ht="46.5" x14ac:dyDescent="0.3">
      <c r="A61" s="24"/>
      <c r="B61" s="105"/>
      <c r="C61" s="108"/>
      <c r="D61" s="21" t="s">
        <v>12</v>
      </c>
      <c r="E61" s="35">
        <f>O61+M61+K61+I61+G61</f>
        <v>0</v>
      </c>
      <c r="F61" s="35">
        <f>P61+N61+L61+J61+H61</f>
        <v>0</v>
      </c>
      <c r="G61" s="70">
        <v>0</v>
      </c>
      <c r="H61" s="37"/>
      <c r="I61" s="70">
        <v>0</v>
      </c>
      <c r="J61" s="37"/>
      <c r="K61" s="37"/>
      <c r="L61" s="37"/>
      <c r="M61" s="37"/>
      <c r="N61" s="37"/>
      <c r="O61" s="37"/>
      <c r="P61" s="37"/>
    </row>
    <row r="62" spans="1:16" ht="35.25" customHeight="1" x14ac:dyDescent="0.35">
      <c r="A62" s="84" t="s">
        <v>41</v>
      </c>
      <c r="B62" s="103" t="s">
        <v>108</v>
      </c>
      <c r="C62" s="103" t="s">
        <v>144</v>
      </c>
      <c r="D62" s="96" t="s">
        <v>7</v>
      </c>
      <c r="E62" s="97">
        <f t="shared" ref="E62:F62" si="33">E64+E65+E66+E67</f>
        <v>8863.3099000000002</v>
      </c>
      <c r="F62" s="97">
        <f t="shared" si="33"/>
        <v>0</v>
      </c>
      <c r="G62" s="98">
        <f>G64+G65+G66+G67</f>
        <v>2389.1323700000003</v>
      </c>
      <c r="H62" s="98"/>
      <c r="I62" s="98">
        <f>I64+I65+I66+I67</f>
        <v>1589.1775299999999</v>
      </c>
      <c r="J62" s="98">
        <f t="shared" ref="J62:P62" si="34">J64+J65+J66+J67</f>
        <v>0</v>
      </c>
      <c r="K62" s="98">
        <f t="shared" si="34"/>
        <v>1555</v>
      </c>
      <c r="L62" s="98">
        <f t="shared" si="34"/>
        <v>0</v>
      </c>
      <c r="M62" s="98">
        <f t="shared" si="34"/>
        <v>1640</v>
      </c>
      <c r="N62" s="98">
        <f t="shared" si="34"/>
        <v>0</v>
      </c>
      <c r="O62" s="98">
        <f t="shared" si="34"/>
        <v>1690</v>
      </c>
      <c r="P62" s="98">
        <f t="shared" si="34"/>
        <v>0</v>
      </c>
    </row>
    <row r="63" spans="1:16" ht="27.75" customHeight="1" x14ac:dyDescent="0.25">
      <c r="A63" s="27"/>
      <c r="B63" s="104"/>
      <c r="C63" s="104"/>
      <c r="D63" s="17" t="s">
        <v>4</v>
      </c>
      <c r="E63" s="35"/>
      <c r="F63" s="35"/>
      <c r="G63" s="47"/>
      <c r="H63" s="47"/>
      <c r="I63" s="47"/>
      <c r="J63" s="47"/>
      <c r="K63" s="47"/>
      <c r="L63" s="47"/>
      <c r="M63" s="47"/>
      <c r="N63" s="47"/>
      <c r="O63" s="47"/>
      <c r="P63" s="47"/>
    </row>
    <row r="64" spans="1:16" ht="48" customHeight="1" x14ac:dyDescent="0.25">
      <c r="A64" s="27"/>
      <c r="B64" s="104"/>
      <c r="C64" s="104"/>
      <c r="D64" s="18" t="s">
        <v>9</v>
      </c>
      <c r="E64" s="35">
        <f t="shared" ref="E64:E66" si="35">O64+M64+K64+I64+G64</f>
        <v>0</v>
      </c>
      <c r="F64" s="35">
        <f t="shared" ref="F64:F66" si="36">P64+N64+L64+J64+H64</f>
        <v>0</v>
      </c>
      <c r="G64" s="37">
        <v>0</v>
      </c>
      <c r="H64" s="36"/>
      <c r="I64" s="37">
        <v>0</v>
      </c>
      <c r="J64" s="36"/>
      <c r="K64" s="36">
        <v>0</v>
      </c>
      <c r="L64" s="36"/>
      <c r="M64" s="36">
        <v>0</v>
      </c>
      <c r="N64" s="36"/>
      <c r="O64" s="36">
        <v>0</v>
      </c>
      <c r="P64" s="36"/>
    </row>
    <row r="65" spans="1:16" ht="27" customHeight="1" x14ac:dyDescent="0.25">
      <c r="A65" s="27"/>
      <c r="B65" s="104"/>
      <c r="C65" s="104"/>
      <c r="D65" s="19" t="s">
        <v>10</v>
      </c>
      <c r="E65" s="35">
        <f t="shared" si="35"/>
        <v>773.92989999999998</v>
      </c>
      <c r="F65" s="35">
        <f t="shared" si="36"/>
        <v>0</v>
      </c>
      <c r="G65" s="37">
        <v>509.75236999999998</v>
      </c>
      <c r="H65" s="36"/>
      <c r="I65" s="37">
        <v>264.17752999999999</v>
      </c>
      <c r="J65" s="36"/>
      <c r="K65" s="36">
        <v>0</v>
      </c>
      <c r="L65" s="36"/>
      <c r="M65" s="36">
        <v>0</v>
      </c>
      <c r="N65" s="36"/>
      <c r="O65" s="36">
        <v>0</v>
      </c>
      <c r="P65" s="36"/>
    </row>
    <row r="66" spans="1:16" ht="28.5" customHeight="1" x14ac:dyDescent="0.25">
      <c r="A66" s="27"/>
      <c r="B66" s="104"/>
      <c r="C66" s="104"/>
      <c r="D66" s="20" t="s">
        <v>11</v>
      </c>
      <c r="E66" s="35">
        <f t="shared" si="35"/>
        <v>8089.38</v>
      </c>
      <c r="F66" s="35">
        <f t="shared" si="36"/>
        <v>0</v>
      </c>
      <c r="G66" s="37">
        <v>1879.38</v>
      </c>
      <c r="H66" s="36"/>
      <c r="I66" s="37">
        <v>1325</v>
      </c>
      <c r="J66" s="36"/>
      <c r="K66" s="36">
        <v>1555</v>
      </c>
      <c r="L66" s="36"/>
      <c r="M66" s="36">
        <v>1640</v>
      </c>
      <c r="N66" s="36"/>
      <c r="O66" s="36">
        <v>1690</v>
      </c>
      <c r="P66" s="36"/>
    </row>
    <row r="67" spans="1:16" ht="147.75" customHeight="1" x14ac:dyDescent="0.25">
      <c r="A67" s="28"/>
      <c r="B67" s="104"/>
      <c r="C67" s="105"/>
      <c r="D67" s="21" t="s">
        <v>12</v>
      </c>
      <c r="E67" s="35">
        <f>O67+M67+K67+I67+G67</f>
        <v>0</v>
      </c>
      <c r="F67" s="35">
        <f>P67+N67+L67+J67+H67</f>
        <v>0</v>
      </c>
      <c r="G67" s="37">
        <v>0</v>
      </c>
      <c r="H67" s="36"/>
      <c r="I67" s="37">
        <v>0</v>
      </c>
      <c r="J67" s="36"/>
      <c r="K67" s="36">
        <v>0</v>
      </c>
      <c r="L67" s="36"/>
      <c r="M67" s="36">
        <v>0</v>
      </c>
      <c r="N67" s="36"/>
      <c r="O67" s="36">
        <v>0</v>
      </c>
      <c r="P67" s="36"/>
    </row>
    <row r="68" spans="1:16" ht="30" customHeight="1" x14ac:dyDescent="0.3">
      <c r="A68" s="83" t="s">
        <v>46</v>
      </c>
      <c r="B68" s="103" t="s">
        <v>59</v>
      </c>
      <c r="C68" s="103" t="s">
        <v>145</v>
      </c>
      <c r="D68" s="96" t="s">
        <v>7</v>
      </c>
      <c r="E68" s="97">
        <f t="shared" ref="E68:J68" si="37">E70+E71+E72+E73</f>
        <v>321390.48761000001</v>
      </c>
      <c r="F68" s="97">
        <f t="shared" si="37"/>
        <v>0</v>
      </c>
      <c r="G68" s="98">
        <f t="shared" si="37"/>
        <v>67943.4565</v>
      </c>
      <c r="H68" s="98">
        <f t="shared" si="37"/>
        <v>0</v>
      </c>
      <c r="I68" s="98">
        <f t="shared" si="37"/>
        <v>65478.113259999998</v>
      </c>
      <c r="J68" s="98">
        <f t="shared" si="37"/>
        <v>0</v>
      </c>
      <c r="K68" s="98">
        <f t="shared" ref="K68:P68" si="38">K70+K71+K72+K73</f>
        <v>62646.621950000001</v>
      </c>
      <c r="L68" s="98">
        <f t="shared" si="38"/>
        <v>0</v>
      </c>
      <c r="M68" s="98">
        <f t="shared" si="38"/>
        <v>62661.147949999999</v>
      </c>
      <c r="N68" s="98">
        <f t="shared" si="38"/>
        <v>0</v>
      </c>
      <c r="O68" s="98">
        <f t="shared" si="38"/>
        <v>62661.147949999999</v>
      </c>
      <c r="P68" s="98">
        <f t="shared" si="38"/>
        <v>0</v>
      </c>
    </row>
    <row r="69" spans="1:16" ht="22.5" customHeight="1" x14ac:dyDescent="0.3">
      <c r="A69" s="24"/>
      <c r="B69" s="104"/>
      <c r="C69" s="104"/>
      <c r="D69" s="17" t="s">
        <v>4</v>
      </c>
      <c r="E69" s="36"/>
      <c r="F69" s="36"/>
      <c r="G69" s="41"/>
      <c r="H69" s="41"/>
      <c r="I69" s="41"/>
      <c r="J69" s="41"/>
      <c r="K69" s="41"/>
      <c r="L69" s="41"/>
      <c r="M69" s="41"/>
      <c r="N69" s="41"/>
      <c r="O69" s="41"/>
      <c r="P69" s="41"/>
    </row>
    <row r="70" spans="1:16" ht="45" customHeight="1" x14ac:dyDescent="0.3">
      <c r="A70" s="24"/>
      <c r="B70" s="104"/>
      <c r="C70" s="104"/>
      <c r="D70" s="18" t="s">
        <v>9</v>
      </c>
      <c r="E70" s="36">
        <f t="shared" ref="E70:P70" si="39">E76+E82+E88+E94+E100</f>
        <v>464.83528000000001</v>
      </c>
      <c r="F70" s="36">
        <f t="shared" si="39"/>
        <v>0</v>
      </c>
      <c r="G70" s="36">
        <f t="shared" si="39"/>
        <v>0</v>
      </c>
      <c r="H70" s="36">
        <f t="shared" si="39"/>
        <v>0</v>
      </c>
      <c r="I70" s="36">
        <f t="shared" si="39"/>
        <v>464.83528000000001</v>
      </c>
      <c r="J70" s="36">
        <f t="shared" si="39"/>
        <v>0</v>
      </c>
      <c r="K70" s="36">
        <f t="shared" si="39"/>
        <v>0</v>
      </c>
      <c r="L70" s="36">
        <f t="shared" si="39"/>
        <v>0</v>
      </c>
      <c r="M70" s="36">
        <f t="shared" si="39"/>
        <v>0</v>
      </c>
      <c r="N70" s="36">
        <f t="shared" si="39"/>
        <v>0</v>
      </c>
      <c r="O70" s="36">
        <f t="shared" si="39"/>
        <v>0</v>
      </c>
      <c r="P70" s="36">
        <f t="shared" si="39"/>
        <v>0</v>
      </c>
    </row>
    <row r="71" spans="1:16" ht="27.75" customHeight="1" x14ac:dyDescent="0.3">
      <c r="A71" s="24"/>
      <c r="B71" s="104"/>
      <c r="C71" s="104"/>
      <c r="D71" s="19" t="s">
        <v>10</v>
      </c>
      <c r="E71" s="36">
        <f t="shared" ref="E71:P71" si="40">E77+E83+E89+E95+E101</f>
        <v>1409.8953600000002</v>
      </c>
      <c r="F71" s="36">
        <f t="shared" si="40"/>
        <v>0</v>
      </c>
      <c r="G71" s="36">
        <f t="shared" si="40"/>
        <v>75.938999999999993</v>
      </c>
      <c r="H71" s="36">
        <f t="shared" si="40"/>
        <v>0</v>
      </c>
      <c r="I71" s="36">
        <f t="shared" si="40"/>
        <v>1055.1693600000001</v>
      </c>
      <c r="J71" s="36">
        <f t="shared" si="40"/>
        <v>0</v>
      </c>
      <c r="K71" s="36">
        <f t="shared" si="40"/>
        <v>83.245000000000005</v>
      </c>
      <c r="L71" s="36">
        <f t="shared" si="40"/>
        <v>0</v>
      </c>
      <c r="M71" s="36">
        <f t="shared" si="40"/>
        <v>97.771000000000001</v>
      </c>
      <c r="N71" s="36">
        <f t="shared" si="40"/>
        <v>0</v>
      </c>
      <c r="O71" s="36">
        <f t="shared" si="40"/>
        <v>97.771000000000001</v>
      </c>
      <c r="P71" s="36">
        <f t="shared" si="40"/>
        <v>0</v>
      </c>
    </row>
    <row r="72" spans="1:16" ht="24.75" customHeight="1" x14ac:dyDescent="0.3">
      <c r="A72" s="24"/>
      <c r="B72" s="104"/>
      <c r="C72" s="104"/>
      <c r="D72" s="20" t="s">
        <v>11</v>
      </c>
      <c r="E72" s="36">
        <f>E78+E84+E90+E96+E102</f>
        <v>319515.75696999999</v>
      </c>
      <c r="F72" s="36">
        <f t="shared" ref="F72:P72" si="41">F78+F84+F90+F96+F102</f>
        <v>0</v>
      </c>
      <c r="G72" s="36">
        <f t="shared" si="41"/>
        <v>67867.517500000002</v>
      </c>
      <c r="H72" s="36">
        <f t="shared" si="41"/>
        <v>0</v>
      </c>
      <c r="I72" s="36">
        <f t="shared" si="41"/>
        <v>63958.108619999999</v>
      </c>
      <c r="J72" s="36">
        <f t="shared" si="41"/>
        <v>0</v>
      </c>
      <c r="K72" s="36">
        <f t="shared" si="41"/>
        <v>62563.376949999998</v>
      </c>
      <c r="L72" s="36">
        <f t="shared" si="41"/>
        <v>0</v>
      </c>
      <c r="M72" s="36">
        <f t="shared" si="41"/>
        <v>62563.376949999998</v>
      </c>
      <c r="N72" s="36">
        <f t="shared" si="41"/>
        <v>0</v>
      </c>
      <c r="O72" s="36">
        <f t="shared" si="41"/>
        <v>62563.376949999998</v>
      </c>
      <c r="P72" s="36">
        <f t="shared" si="41"/>
        <v>0</v>
      </c>
    </row>
    <row r="73" spans="1:16" ht="48.75" customHeight="1" x14ac:dyDescent="0.3">
      <c r="A73" s="22"/>
      <c r="B73" s="105"/>
      <c r="C73" s="104"/>
      <c r="D73" s="21" t="s">
        <v>12</v>
      </c>
      <c r="E73" s="36">
        <f>E79+E85+E91+E97+E103</f>
        <v>0</v>
      </c>
      <c r="F73" s="36">
        <f>F79+F85+F91+F97+F103</f>
        <v>0</v>
      </c>
      <c r="G73" s="36">
        <f t="shared" ref="G73:P73" si="42">G79+G85+G91+G97+G103</f>
        <v>0</v>
      </c>
      <c r="H73" s="36">
        <f t="shared" si="42"/>
        <v>0</v>
      </c>
      <c r="I73" s="36">
        <f t="shared" si="42"/>
        <v>0</v>
      </c>
      <c r="J73" s="36">
        <f t="shared" si="42"/>
        <v>0</v>
      </c>
      <c r="K73" s="36">
        <f t="shared" si="42"/>
        <v>0</v>
      </c>
      <c r="L73" s="36">
        <f t="shared" si="42"/>
        <v>0</v>
      </c>
      <c r="M73" s="36">
        <f t="shared" si="42"/>
        <v>0</v>
      </c>
      <c r="N73" s="36">
        <f t="shared" si="42"/>
        <v>0</v>
      </c>
      <c r="O73" s="36">
        <f t="shared" si="42"/>
        <v>0</v>
      </c>
      <c r="P73" s="36">
        <f t="shared" si="42"/>
        <v>0</v>
      </c>
    </row>
    <row r="74" spans="1:16" ht="32.25" customHeight="1" x14ac:dyDescent="0.3">
      <c r="A74" s="80" t="s">
        <v>70</v>
      </c>
      <c r="B74" s="103" t="s">
        <v>60</v>
      </c>
      <c r="C74" s="104"/>
      <c r="D74" s="91" t="s">
        <v>7</v>
      </c>
      <c r="E74" s="92">
        <f t="shared" ref="E74:F74" si="43">E76+E77+E78+E79</f>
        <v>260867.45647</v>
      </c>
      <c r="F74" s="92">
        <f t="shared" si="43"/>
        <v>0</v>
      </c>
      <c r="G74" s="92">
        <f>G76+G77+G78+G79</f>
        <v>49783.733529999998</v>
      </c>
      <c r="H74" s="92"/>
      <c r="I74" s="92">
        <f>I76+I77+I78+I79</f>
        <v>51878.757839999998</v>
      </c>
      <c r="J74" s="92">
        <f t="shared" ref="J74:P74" si="44">J76+J77+J78+J79</f>
        <v>0</v>
      </c>
      <c r="K74" s="92">
        <f t="shared" si="44"/>
        <v>53068.3217</v>
      </c>
      <c r="L74" s="92">
        <f t="shared" si="44"/>
        <v>0</v>
      </c>
      <c r="M74" s="92">
        <f t="shared" si="44"/>
        <v>53068.3217</v>
      </c>
      <c r="N74" s="92">
        <f t="shared" si="44"/>
        <v>0</v>
      </c>
      <c r="O74" s="92">
        <f t="shared" si="44"/>
        <v>53068.3217</v>
      </c>
      <c r="P74" s="92">
        <f t="shared" si="44"/>
        <v>0</v>
      </c>
    </row>
    <row r="75" spans="1:16" ht="26.25" customHeight="1" x14ac:dyDescent="0.3">
      <c r="A75" s="24"/>
      <c r="B75" s="104"/>
      <c r="C75" s="104"/>
      <c r="D75" s="17" t="s">
        <v>4</v>
      </c>
      <c r="E75" s="35"/>
      <c r="F75" s="35"/>
      <c r="G75" s="41"/>
      <c r="H75" s="41"/>
      <c r="I75" s="41"/>
      <c r="J75" s="41"/>
      <c r="K75" s="41"/>
      <c r="L75" s="41"/>
      <c r="M75" s="41"/>
      <c r="N75" s="41"/>
      <c r="O75" s="41"/>
      <c r="P75" s="41"/>
    </row>
    <row r="76" spans="1:16" ht="48" customHeight="1" x14ac:dyDescent="0.3">
      <c r="A76" s="24"/>
      <c r="B76" s="104"/>
      <c r="C76" s="104"/>
      <c r="D76" s="18" t="s">
        <v>9</v>
      </c>
      <c r="E76" s="35">
        <f t="shared" ref="E76:E77" si="45">O76+M76+K76+I76</f>
        <v>0</v>
      </c>
      <c r="F76" s="35">
        <f t="shared" ref="F76:F78" si="46">P76+N76+L76+J76</f>
        <v>0</v>
      </c>
      <c r="G76" s="39">
        <v>0</v>
      </c>
      <c r="H76" s="41"/>
      <c r="I76" s="39">
        <v>0</v>
      </c>
      <c r="J76" s="41"/>
      <c r="K76" s="41">
        <v>0</v>
      </c>
      <c r="L76" s="41"/>
      <c r="M76" s="41">
        <v>0</v>
      </c>
      <c r="N76" s="41"/>
      <c r="O76" s="41">
        <v>0</v>
      </c>
      <c r="P76" s="41"/>
    </row>
    <row r="77" spans="1:16" ht="30" customHeight="1" x14ac:dyDescent="0.3">
      <c r="A77" s="24"/>
      <c r="B77" s="104"/>
      <c r="C77" s="104"/>
      <c r="D77" s="19" t="s">
        <v>10</v>
      </c>
      <c r="E77" s="35">
        <f t="shared" si="45"/>
        <v>0</v>
      </c>
      <c r="F77" s="35">
        <f t="shared" si="46"/>
        <v>0</v>
      </c>
      <c r="G77" s="39">
        <v>0</v>
      </c>
      <c r="H77" s="41"/>
      <c r="I77" s="39">
        <v>0</v>
      </c>
      <c r="J77" s="41"/>
      <c r="K77" s="41">
        <v>0</v>
      </c>
      <c r="L77" s="41"/>
      <c r="M77" s="41">
        <v>0</v>
      </c>
      <c r="N77" s="41"/>
      <c r="O77" s="41">
        <v>0</v>
      </c>
      <c r="P77" s="41"/>
    </row>
    <row r="78" spans="1:16" ht="27" customHeight="1" x14ac:dyDescent="0.3">
      <c r="A78" s="24"/>
      <c r="B78" s="104"/>
      <c r="C78" s="104"/>
      <c r="D78" s="20" t="s">
        <v>11</v>
      </c>
      <c r="E78" s="35">
        <f>O78+M78+K78+I78+G78</f>
        <v>260867.45647</v>
      </c>
      <c r="F78" s="35">
        <f t="shared" si="46"/>
        <v>0</v>
      </c>
      <c r="G78" s="36">
        <v>49783.733529999998</v>
      </c>
      <c r="H78" s="36">
        <v>0</v>
      </c>
      <c r="I78" s="36">
        <v>51878.757839999998</v>
      </c>
      <c r="J78" s="36">
        <v>0</v>
      </c>
      <c r="K78" s="36">
        <v>53068.3217</v>
      </c>
      <c r="L78" s="36">
        <v>0</v>
      </c>
      <c r="M78" s="36">
        <v>53068.3217</v>
      </c>
      <c r="N78" s="36">
        <v>0</v>
      </c>
      <c r="O78" s="36">
        <v>53068.3217</v>
      </c>
      <c r="P78" s="36">
        <v>0</v>
      </c>
    </row>
    <row r="79" spans="1:16" ht="48.75" customHeight="1" x14ac:dyDescent="0.3">
      <c r="A79" s="24"/>
      <c r="B79" s="105"/>
      <c r="C79" s="104"/>
      <c r="D79" s="21" t="s">
        <v>12</v>
      </c>
      <c r="E79" s="35">
        <f>O79+M79+K79+I79</f>
        <v>0</v>
      </c>
      <c r="F79" s="35">
        <f>P79+N79+L79+J79</f>
        <v>0</v>
      </c>
      <c r="G79" s="39">
        <v>0</v>
      </c>
      <c r="H79" s="41"/>
      <c r="I79" s="39">
        <v>0</v>
      </c>
      <c r="J79" s="41"/>
      <c r="K79" s="41">
        <v>0</v>
      </c>
      <c r="L79" s="41"/>
      <c r="M79" s="41">
        <v>0</v>
      </c>
      <c r="N79" s="41"/>
      <c r="O79" s="41">
        <v>0</v>
      </c>
      <c r="P79" s="41"/>
    </row>
    <row r="80" spans="1:16" ht="29.25" customHeight="1" x14ac:dyDescent="0.3">
      <c r="A80" s="80" t="s">
        <v>71</v>
      </c>
      <c r="B80" s="103" t="s">
        <v>74</v>
      </c>
      <c r="C80" s="104"/>
      <c r="D80" s="91" t="s">
        <v>7</v>
      </c>
      <c r="E80" s="92">
        <f>E82+E83+E84+E85</f>
        <v>16008.687249999999</v>
      </c>
      <c r="F80" s="92">
        <f t="shared" ref="F80:P80" si="47">F82+F83+F84+F85</f>
        <v>0</v>
      </c>
      <c r="G80" s="92">
        <f t="shared" si="47"/>
        <v>3396.1343700000002</v>
      </c>
      <c r="H80" s="92">
        <f t="shared" si="47"/>
        <v>0</v>
      </c>
      <c r="I80" s="92">
        <f t="shared" si="47"/>
        <v>3341.11816</v>
      </c>
      <c r="J80" s="92">
        <f t="shared" si="47"/>
        <v>0</v>
      </c>
      <c r="K80" s="92">
        <f t="shared" si="47"/>
        <v>3090.4782399999999</v>
      </c>
      <c r="L80" s="92">
        <f t="shared" si="47"/>
        <v>0</v>
      </c>
      <c r="M80" s="92">
        <f t="shared" si="47"/>
        <v>3090.4782399999999</v>
      </c>
      <c r="N80" s="92">
        <f t="shared" si="47"/>
        <v>0</v>
      </c>
      <c r="O80" s="92">
        <f t="shared" si="47"/>
        <v>3090.4782399999999</v>
      </c>
      <c r="P80" s="92">
        <f t="shared" si="47"/>
        <v>0</v>
      </c>
    </row>
    <row r="81" spans="1:16" ht="30.75" customHeight="1" x14ac:dyDescent="0.3">
      <c r="A81" s="24"/>
      <c r="B81" s="104"/>
      <c r="C81" s="104"/>
      <c r="D81" s="17" t="s">
        <v>4</v>
      </c>
      <c r="E81" s="35"/>
      <c r="F81" s="35"/>
      <c r="G81" s="41"/>
      <c r="H81" s="41"/>
      <c r="I81" s="41"/>
      <c r="J81" s="41"/>
      <c r="K81" s="41"/>
      <c r="L81" s="41"/>
      <c r="M81" s="41"/>
      <c r="N81" s="41"/>
      <c r="O81" s="41"/>
      <c r="P81" s="41"/>
    </row>
    <row r="82" spans="1:16" ht="45" customHeight="1" x14ac:dyDescent="0.3">
      <c r="A82" s="24"/>
      <c r="B82" s="104"/>
      <c r="C82" s="104"/>
      <c r="D82" s="18" t="s">
        <v>9</v>
      </c>
      <c r="E82" s="35">
        <f t="shared" ref="E82:E84" si="48">O82+M82+K82+I82+G82</f>
        <v>0</v>
      </c>
      <c r="F82" s="35">
        <f t="shared" ref="F82:F84" si="49">P82+N82+L82+J82+H82</f>
        <v>0</v>
      </c>
      <c r="G82" s="39">
        <v>0</v>
      </c>
      <c r="H82" s="41"/>
      <c r="I82" s="39">
        <v>0</v>
      </c>
      <c r="J82" s="41"/>
      <c r="K82" s="41">
        <v>0</v>
      </c>
      <c r="L82" s="41"/>
      <c r="M82" s="41">
        <v>0</v>
      </c>
      <c r="N82" s="41"/>
      <c r="O82" s="41">
        <v>0</v>
      </c>
      <c r="P82" s="41"/>
    </row>
    <row r="83" spans="1:16" ht="24" customHeight="1" x14ac:dyDescent="0.3">
      <c r="A83" s="24"/>
      <c r="B83" s="104"/>
      <c r="C83" s="104"/>
      <c r="D83" s="19" t="s">
        <v>10</v>
      </c>
      <c r="E83" s="35">
        <f t="shared" si="48"/>
        <v>0</v>
      </c>
      <c r="F83" s="35">
        <f t="shared" si="49"/>
        <v>0</v>
      </c>
      <c r="G83" s="39">
        <v>0</v>
      </c>
      <c r="H83" s="41"/>
      <c r="I83" s="39">
        <v>0</v>
      </c>
      <c r="J83" s="41"/>
      <c r="K83" s="41">
        <v>0</v>
      </c>
      <c r="L83" s="41"/>
      <c r="M83" s="41">
        <v>0</v>
      </c>
      <c r="N83" s="41"/>
      <c r="O83" s="41">
        <v>0</v>
      </c>
      <c r="P83" s="41"/>
    </row>
    <row r="84" spans="1:16" ht="30.75" customHeight="1" x14ac:dyDescent="0.3">
      <c r="A84" s="24"/>
      <c r="B84" s="104"/>
      <c r="C84" s="104"/>
      <c r="D84" s="20" t="s">
        <v>11</v>
      </c>
      <c r="E84" s="35">
        <f t="shared" si="48"/>
        <v>16008.687249999999</v>
      </c>
      <c r="F84" s="35">
        <f t="shared" si="49"/>
        <v>0</v>
      </c>
      <c r="G84" s="36">
        <v>3396.1343700000002</v>
      </c>
      <c r="H84" s="36">
        <v>0</v>
      </c>
      <c r="I84" s="36">
        <v>3341.11816</v>
      </c>
      <c r="J84" s="36">
        <v>0</v>
      </c>
      <c r="K84" s="36">
        <v>3090.4782399999999</v>
      </c>
      <c r="L84" s="36">
        <v>0</v>
      </c>
      <c r="M84" s="36">
        <v>3090.4782399999999</v>
      </c>
      <c r="N84" s="36">
        <v>0</v>
      </c>
      <c r="O84" s="36">
        <v>3090.4782399999999</v>
      </c>
      <c r="P84" s="36">
        <v>0</v>
      </c>
    </row>
    <row r="85" spans="1:16" ht="47.25" customHeight="1" x14ac:dyDescent="0.3">
      <c r="A85" s="24"/>
      <c r="B85" s="105"/>
      <c r="C85" s="104"/>
      <c r="D85" s="21" t="s">
        <v>12</v>
      </c>
      <c r="E85" s="35">
        <f>O85+M85+K85+I85+G85</f>
        <v>0</v>
      </c>
      <c r="F85" s="35">
        <f>P85+N85+L85+J85+H85</f>
        <v>0</v>
      </c>
      <c r="G85" s="39">
        <v>0</v>
      </c>
      <c r="H85" s="41"/>
      <c r="I85" s="39">
        <v>0</v>
      </c>
      <c r="J85" s="41"/>
      <c r="K85" s="41">
        <v>0</v>
      </c>
      <c r="L85" s="41"/>
      <c r="M85" s="41">
        <v>0</v>
      </c>
      <c r="N85" s="41"/>
      <c r="O85" s="41">
        <v>0</v>
      </c>
      <c r="P85" s="41"/>
    </row>
    <row r="86" spans="1:16" ht="27" customHeight="1" x14ac:dyDescent="0.3">
      <c r="A86" s="80" t="s">
        <v>72</v>
      </c>
      <c r="B86" s="103" t="s">
        <v>75</v>
      </c>
      <c r="C86" s="104"/>
      <c r="D86" s="91" t="s">
        <v>7</v>
      </c>
      <c r="E86" s="92">
        <f t="shared" ref="E86:F86" si="50">E88+E89+E90+E91</f>
        <v>15414.4442</v>
      </c>
      <c r="F86" s="92">
        <f t="shared" si="50"/>
        <v>0</v>
      </c>
      <c r="G86" s="92">
        <f>G88+G89+G90+G91</f>
        <v>5151.1093199999996</v>
      </c>
      <c r="H86" s="92"/>
      <c r="I86" s="92">
        <f>I88+I89+I90+I91</f>
        <v>2153.0001200000002</v>
      </c>
      <c r="J86" s="92"/>
      <c r="K86" s="92">
        <f>K88+K89+K90+K91</f>
        <v>2703.4449199999999</v>
      </c>
      <c r="L86" s="92"/>
      <c r="M86" s="92">
        <f>M88+M89+M90+M91</f>
        <v>2703.4449199999999</v>
      </c>
      <c r="N86" s="92"/>
      <c r="O86" s="92">
        <f>O88+O89+O90+O91</f>
        <v>2703.4449199999999</v>
      </c>
      <c r="P86" s="92"/>
    </row>
    <row r="87" spans="1:16" ht="26.25" customHeight="1" x14ac:dyDescent="0.3">
      <c r="A87" s="24"/>
      <c r="B87" s="104"/>
      <c r="C87" s="104"/>
      <c r="D87" s="17" t="s">
        <v>4</v>
      </c>
      <c r="E87" s="35"/>
      <c r="F87" s="35"/>
      <c r="G87" s="41"/>
      <c r="H87" s="41"/>
      <c r="I87" s="41"/>
      <c r="J87" s="41"/>
      <c r="K87" s="41"/>
      <c r="L87" s="41"/>
      <c r="M87" s="41"/>
      <c r="N87" s="41"/>
      <c r="O87" s="41"/>
      <c r="P87" s="41"/>
    </row>
    <row r="88" spans="1:16" ht="42" customHeight="1" x14ac:dyDescent="0.3">
      <c r="A88" s="24"/>
      <c r="B88" s="104"/>
      <c r="C88" s="104"/>
      <c r="D88" s="18" t="s">
        <v>9</v>
      </c>
      <c r="E88" s="35">
        <f t="shared" ref="E88:E90" si="51">O88+M88+K88+I88+G88</f>
        <v>0</v>
      </c>
      <c r="F88" s="35">
        <f t="shared" ref="F88:F90" si="52">P88+N88+L88+J88+H88</f>
        <v>0</v>
      </c>
      <c r="G88" s="39">
        <v>0</v>
      </c>
      <c r="H88" s="41">
        <v>0</v>
      </c>
      <c r="I88" s="39">
        <v>0</v>
      </c>
      <c r="J88" s="41"/>
      <c r="K88" s="41">
        <v>0</v>
      </c>
      <c r="L88" s="41"/>
      <c r="M88" s="41">
        <v>0</v>
      </c>
      <c r="N88" s="41"/>
      <c r="O88" s="41">
        <v>0</v>
      </c>
      <c r="P88" s="41"/>
    </row>
    <row r="89" spans="1:16" ht="24.75" customHeight="1" x14ac:dyDescent="0.3">
      <c r="A89" s="24"/>
      <c r="B89" s="104"/>
      <c r="C89" s="104"/>
      <c r="D89" s="19" t="s">
        <v>10</v>
      </c>
      <c r="E89" s="35">
        <f t="shared" si="51"/>
        <v>0</v>
      </c>
      <c r="F89" s="35">
        <f t="shared" si="52"/>
        <v>0</v>
      </c>
      <c r="G89" s="39">
        <v>0</v>
      </c>
      <c r="H89" s="41">
        <v>0</v>
      </c>
      <c r="I89" s="39">
        <v>0</v>
      </c>
      <c r="J89" s="41"/>
      <c r="K89" s="41">
        <v>0</v>
      </c>
      <c r="L89" s="41"/>
      <c r="M89" s="41">
        <v>0</v>
      </c>
      <c r="N89" s="41"/>
      <c r="O89" s="41">
        <v>0</v>
      </c>
      <c r="P89" s="41"/>
    </row>
    <row r="90" spans="1:16" ht="27" customHeight="1" x14ac:dyDescent="0.3">
      <c r="A90" s="24"/>
      <c r="B90" s="104"/>
      <c r="C90" s="104"/>
      <c r="D90" s="20" t="s">
        <v>11</v>
      </c>
      <c r="E90" s="35">
        <f t="shared" si="51"/>
        <v>15414.4442</v>
      </c>
      <c r="F90" s="35">
        <f t="shared" si="52"/>
        <v>0</v>
      </c>
      <c r="G90" s="36">
        <v>5151.1093199999996</v>
      </c>
      <c r="H90" s="36"/>
      <c r="I90" s="36">
        <v>2153.0001200000002</v>
      </c>
      <c r="J90" s="36">
        <v>0</v>
      </c>
      <c r="K90" s="36">
        <v>2703.4449199999999</v>
      </c>
      <c r="L90" s="36">
        <v>0</v>
      </c>
      <c r="M90" s="36">
        <v>2703.4449199999999</v>
      </c>
      <c r="N90" s="36">
        <v>0</v>
      </c>
      <c r="O90" s="36">
        <v>2703.4449199999999</v>
      </c>
      <c r="P90" s="41">
        <v>0</v>
      </c>
    </row>
    <row r="91" spans="1:16" ht="48.75" customHeight="1" x14ac:dyDescent="0.3">
      <c r="A91" s="24"/>
      <c r="B91" s="105"/>
      <c r="C91" s="104"/>
      <c r="D91" s="21" t="s">
        <v>12</v>
      </c>
      <c r="E91" s="35">
        <f>O91+M91+K91+I91+G91</f>
        <v>0</v>
      </c>
      <c r="F91" s="35">
        <f>P91+N91+L91+J91+H91</f>
        <v>0</v>
      </c>
      <c r="G91" s="39">
        <v>0</v>
      </c>
      <c r="H91" s="41">
        <v>0</v>
      </c>
      <c r="I91" s="39">
        <v>0</v>
      </c>
      <c r="J91" s="41"/>
      <c r="K91" s="41">
        <v>0</v>
      </c>
      <c r="L91" s="41"/>
      <c r="M91" s="41">
        <v>0</v>
      </c>
      <c r="N91" s="41"/>
      <c r="O91" s="41">
        <v>0</v>
      </c>
      <c r="P91" s="41"/>
    </row>
    <row r="92" spans="1:16" ht="33" customHeight="1" x14ac:dyDescent="0.3">
      <c r="A92" s="80" t="s">
        <v>73</v>
      </c>
      <c r="B92" s="103" t="s">
        <v>76</v>
      </c>
      <c r="C92" s="104"/>
      <c r="D92" s="91" t="s">
        <v>7</v>
      </c>
      <c r="E92" s="92">
        <f>E94+E95+E96+E97</f>
        <v>8882.3410899999999</v>
      </c>
      <c r="F92" s="92">
        <f>F94+F95+F96+F97</f>
        <v>0</v>
      </c>
      <c r="G92" s="92">
        <f>G96+G95+G94</f>
        <v>2076.0826200000001</v>
      </c>
      <c r="H92" s="92">
        <f t="shared" ref="H92:P92" si="53">H96+H95+H94</f>
        <v>0</v>
      </c>
      <c r="I92" s="92">
        <f t="shared" si="53"/>
        <v>2804.2449100000003</v>
      </c>
      <c r="J92" s="92">
        <f t="shared" si="53"/>
        <v>0</v>
      </c>
      <c r="K92" s="92">
        <f t="shared" si="53"/>
        <v>1324.3205200000002</v>
      </c>
      <c r="L92" s="92">
        <f t="shared" si="53"/>
        <v>0</v>
      </c>
      <c r="M92" s="92">
        <f t="shared" si="53"/>
        <v>1338.8465200000001</v>
      </c>
      <c r="N92" s="92">
        <f t="shared" si="53"/>
        <v>0</v>
      </c>
      <c r="O92" s="92">
        <f t="shared" si="53"/>
        <v>1338.8465200000001</v>
      </c>
      <c r="P92" s="92">
        <f t="shared" si="53"/>
        <v>0</v>
      </c>
    </row>
    <row r="93" spans="1:16" ht="30" customHeight="1" x14ac:dyDescent="0.3">
      <c r="A93" s="24"/>
      <c r="B93" s="104"/>
      <c r="C93" s="104"/>
      <c r="D93" s="17" t="s">
        <v>4</v>
      </c>
      <c r="E93" s="35"/>
      <c r="F93" s="35"/>
      <c r="G93" s="41"/>
      <c r="H93" s="41"/>
      <c r="I93" s="41"/>
      <c r="J93" s="41"/>
      <c r="K93" s="41"/>
      <c r="L93" s="41"/>
      <c r="M93" s="41"/>
      <c r="N93" s="41"/>
      <c r="O93" s="41"/>
      <c r="P93" s="41"/>
    </row>
    <row r="94" spans="1:16" ht="48" customHeight="1" x14ac:dyDescent="0.3">
      <c r="A94" s="24"/>
      <c r="B94" s="104"/>
      <c r="C94" s="104"/>
      <c r="D94" s="18" t="s">
        <v>9</v>
      </c>
      <c r="E94" s="35">
        <f t="shared" ref="E94:E96" si="54">O94+M94+K94+I94+G94</f>
        <v>464.83528000000001</v>
      </c>
      <c r="F94" s="35">
        <f t="shared" ref="F94:F96" si="55">P94+N94+L94+J94+H94</f>
        <v>0</v>
      </c>
      <c r="G94" s="39">
        <v>0</v>
      </c>
      <c r="H94" s="41"/>
      <c r="I94" s="36">
        <v>464.83528000000001</v>
      </c>
      <c r="J94" s="41"/>
      <c r="K94" s="41">
        <v>0</v>
      </c>
      <c r="L94" s="41"/>
      <c r="M94" s="41">
        <v>0</v>
      </c>
      <c r="N94" s="41"/>
      <c r="O94" s="41">
        <v>0</v>
      </c>
      <c r="P94" s="41"/>
    </row>
    <row r="95" spans="1:16" ht="30.75" customHeight="1" x14ac:dyDescent="0.3">
      <c r="A95" s="24"/>
      <c r="B95" s="104"/>
      <c r="C95" s="104"/>
      <c r="D95" s="19" t="s">
        <v>10</v>
      </c>
      <c r="E95" s="35">
        <f t="shared" si="54"/>
        <v>1409.8953600000002</v>
      </c>
      <c r="F95" s="35">
        <f t="shared" si="55"/>
        <v>0</v>
      </c>
      <c r="G95" s="36">
        <v>75.938999999999993</v>
      </c>
      <c r="H95" s="41"/>
      <c r="I95" s="36">
        <v>1055.1693600000001</v>
      </c>
      <c r="J95" s="41"/>
      <c r="K95" s="36">
        <v>83.245000000000005</v>
      </c>
      <c r="L95" s="41"/>
      <c r="M95" s="36">
        <v>97.771000000000001</v>
      </c>
      <c r="N95" s="41"/>
      <c r="O95" s="36">
        <v>97.771000000000001</v>
      </c>
      <c r="P95" s="41"/>
    </row>
    <row r="96" spans="1:16" ht="35.25" customHeight="1" x14ac:dyDescent="0.3">
      <c r="A96" s="24"/>
      <c r="B96" s="104"/>
      <c r="C96" s="104"/>
      <c r="D96" s="20" t="s">
        <v>11</v>
      </c>
      <c r="E96" s="35">
        <f t="shared" si="54"/>
        <v>7007.6104500000001</v>
      </c>
      <c r="F96" s="35">
        <f t="shared" si="55"/>
        <v>0</v>
      </c>
      <c r="G96" s="36">
        <v>2000.1436200000001</v>
      </c>
      <c r="H96" s="36">
        <v>0</v>
      </c>
      <c r="I96" s="36">
        <v>1284.24027</v>
      </c>
      <c r="J96" s="36">
        <v>0</v>
      </c>
      <c r="K96" s="36">
        <v>1241.0755200000001</v>
      </c>
      <c r="L96" s="36">
        <v>0</v>
      </c>
      <c r="M96" s="36">
        <v>1241.0755200000001</v>
      </c>
      <c r="N96" s="36">
        <v>0</v>
      </c>
      <c r="O96" s="36">
        <v>1241.0755200000001</v>
      </c>
      <c r="P96" s="36">
        <v>0</v>
      </c>
    </row>
    <row r="97" spans="1:16" ht="51" customHeight="1" x14ac:dyDescent="0.3">
      <c r="A97" s="24"/>
      <c r="B97" s="105"/>
      <c r="C97" s="104"/>
      <c r="D97" s="21" t="s">
        <v>12</v>
      </c>
      <c r="E97" s="35">
        <f>O97+M97+K97+I97+G97</f>
        <v>0</v>
      </c>
      <c r="F97" s="35">
        <f>P97+N97+L97+J97+H97</f>
        <v>0</v>
      </c>
      <c r="G97" s="39">
        <v>0</v>
      </c>
      <c r="H97" s="41"/>
      <c r="I97" s="39">
        <v>0</v>
      </c>
      <c r="J97" s="41"/>
      <c r="K97" s="41">
        <v>0</v>
      </c>
      <c r="L97" s="41"/>
      <c r="M97" s="41">
        <v>0</v>
      </c>
      <c r="N97" s="41"/>
      <c r="O97" s="41">
        <v>0</v>
      </c>
      <c r="P97" s="41"/>
    </row>
    <row r="98" spans="1:16" ht="24.75" customHeight="1" x14ac:dyDescent="0.3">
      <c r="A98" s="80" t="s">
        <v>109</v>
      </c>
      <c r="B98" s="103" t="s">
        <v>132</v>
      </c>
      <c r="C98" s="26"/>
      <c r="D98" s="91" t="s">
        <v>7</v>
      </c>
      <c r="E98" s="92">
        <f t="shared" ref="E98:J98" si="56">E100+E101+E102+E103</f>
        <v>20217.5586</v>
      </c>
      <c r="F98" s="92">
        <f t="shared" si="56"/>
        <v>0</v>
      </c>
      <c r="G98" s="92">
        <f t="shared" si="56"/>
        <v>7536.3966600000003</v>
      </c>
      <c r="H98" s="92">
        <f t="shared" si="56"/>
        <v>0</v>
      </c>
      <c r="I98" s="92">
        <f t="shared" si="56"/>
        <v>5300.9922299999998</v>
      </c>
      <c r="J98" s="92">
        <f t="shared" si="56"/>
        <v>0</v>
      </c>
      <c r="K98" s="92">
        <f t="shared" ref="K98:P98" si="57">K100+K101+K102+K103</f>
        <v>2460.0565700000002</v>
      </c>
      <c r="L98" s="92">
        <f t="shared" si="57"/>
        <v>0</v>
      </c>
      <c r="M98" s="92">
        <f t="shared" si="57"/>
        <v>2460.0565700000002</v>
      </c>
      <c r="N98" s="92">
        <f t="shared" si="57"/>
        <v>0</v>
      </c>
      <c r="O98" s="92">
        <f t="shared" si="57"/>
        <v>2460.0565700000002</v>
      </c>
      <c r="P98" s="92">
        <f t="shared" si="57"/>
        <v>0</v>
      </c>
    </row>
    <row r="99" spans="1:16" ht="22.5" customHeight="1" x14ac:dyDescent="0.3">
      <c r="A99" s="24"/>
      <c r="B99" s="104"/>
      <c r="C99" s="26"/>
      <c r="D99" s="17" t="s">
        <v>4</v>
      </c>
      <c r="E99" s="35"/>
      <c r="F99" s="35"/>
      <c r="G99" s="41"/>
      <c r="H99" s="41"/>
      <c r="I99" s="41"/>
      <c r="J99" s="41"/>
      <c r="K99" s="41"/>
      <c r="L99" s="41"/>
      <c r="M99" s="41"/>
      <c r="N99" s="41"/>
      <c r="O99" s="41"/>
      <c r="P99" s="41"/>
    </row>
    <row r="100" spans="1:16" ht="48.75" customHeight="1" x14ac:dyDescent="0.3">
      <c r="A100" s="24"/>
      <c r="B100" s="104"/>
      <c r="C100" s="26"/>
      <c r="D100" s="18" t="s">
        <v>9</v>
      </c>
      <c r="E100" s="35">
        <f t="shared" ref="E100:E102" si="58">O100+M100+K100+I100+G100</f>
        <v>0</v>
      </c>
      <c r="F100" s="35">
        <f t="shared" ref="F100:F102" si="59">P100+N100+L100+J100+H100</f>
        <v>0</v>
      </c>
      <c r="G100" s="38">
        <v>0</v>
      </c>
      <c r="H100" s="41"/>
      <c r="I100" s="38">
        <v>0</v>
      </c>
      <c r="J100" s="41"/>
      <c r="K100" s="41">
        <v>0</v>
      </c>
      <c r="L100" s="41"/>
      <c r="M100" s="41">
        <v>0</v>
      </c>
      <c r="N100" s="41"/>
      <c r="O100" s="41">
        <v>0</v>
      </c>
      <c r="P100" s="41"/>
    </row>
    <row r="101" spans="1:16" ht="28.5" customHeight="1" x14ac:dyDescent="0.3">
      <c r="A101" s="24"/>
      <c r="B101" s="104"/>
      <c r="C101" s="26"/>
      <c r="D101" s="19" t="s">
        <v>10</v>
      </c>
      <c r="E101" s="35">
        <f t="shared" si="58"/>
        <v>0</v>
      </c>
      <c r="F101" s="35">
        <f t="shared" si="59"/>
        <v>0</v>
      </c>
      <c r="G101" s="38">
        <v>0</v>
      </c>
      <c r="H101" s="41"/>
      <c r="I101" s="38">
        <v>0</v>
      </c>
      <c r="J101" s="41"/>
      <c r="K101" s="41">
        <v>0</v>
      </c>
      <c r="L101" s="41"/>
      <c r="M101" s="41">
        <v>0</v>
      </c>
      <c r="N101" s="41"/>
      <c r="O101" s="41">
        <v>0</v>
      </c>
      <c r="P101" s="41"/>
    </row>
    <row r="102" spans="1:16" ht="27.75" customHeight="1" x14ac:dyDescent="0.3">
      <c r="A102" s="24"/>
      <c r="B102" s="104"/>
      <c r="C102" s="26"/>
      <c r="D102" s="20" t="s">
        <v>11</v>
      </c>
      <c r="E102" s="35">
        <f t="shared" si="58"/>
        <v>20217.5586</v>
      </c>
      <c r="F102" s="35">
        <f t="shared" si="59"/>
        <v>0</v>
      </c>
      <c r="G102" s="38">
        <v>7536.3966600000003</v>
      </c>
      <c r="H102" s="38">
        <v>0</v>
      </c>
      <c r="I102" s="38">
        <v>5300.9922299999998</v>
      </c>
      <c r="J102" s="38">
        <v>0</v>
      </c>
      <c r="K102" s="38">
        <v>2460.0565700000002</v>
      </c>
      <c r="L102" s="38">
        <v>0</v>
      </c>
      <c r="M102" s="38">
        <v>2460.0565700000002</v>
      </c>
      <c r="N102" s="38">
        <v>0</v>
      </c>
      <c r="O102" s="38">
        <v>2460.0565700000002</v>
      </c>
      <c r="P102" s="41">
        <v>0</v>
      </c>
    </row>
    <row r="103" spans="1:16" ht="48.75" customHeight="1" x14ac:dyDescent="0.3">
      <c r="A103" s="24"/>
      <c r="B103" s="105"/>
      <c r="C103" s="26"/>
      <c r="D103" s="21" t="s">
        <v>12</v>
      </c>
      <c r="E103" s="35">
        <f>O103+M103+K103+I103+G103</f>
        <v>0</v>
      </c>
      <c r="F103" s="35">
        <f>P103+N103+L103+J103+H103</f>
        <v>0</v>
      </c>
      <c r="G103" s="38">
        <v>0</v>
      </c>
      <c r="H103" s="41"/>
      <c r="I103" s="38">
        <v>0</v>
      </c>
      <c r="J103" s="41"/>
      <c r="K103" s="41">
        <v>0</v>
      </c>
      <c r="L103" s="41"/>
      <c r="M103" s="41">
        <v>0</v>
      </c>
      <c r="N103" s="41"/>
      <c r="O103" s="41">
        <v>0</v>
      </c>
      <c r="P103" s="41"/>
    </row>
    <row r="104" spans="1:16" ht="22.5" customHeight="1" x14ac:dyDescent="0.2">
      <c r="A104" s="81" t="s">
        <v>48</v>
      </c>
      <c r="B104" s="103" t="s">
        <v>53</v>
      </c>
      <c r="C104" s="106" t="s">
        <v>140</v>
      </c>
      <c r="D104" s="96" t="s">
        <v>7</v>
      </c>
      <c r="E104" s="97">
        <f>E106+E107+E108+E109</f>
        <v>872074.70813000016</v>
      </c>
      <c r="F104" s="97">
        <f>F106+F107+F108+F109</f>
        <v>0</v>
      </c>
      <c r="G104" s="97">
        <f t="shared" ref="G104:P104" si="60">G106+G107+G108+G109</f>
        <v>171132.10853000003</v>
      </c>
      <c r="H104" s="97">
        <f t="shared" si="60"/>
        <v>0</v>
      </c>
      <c r="I104" s="97">
        <f t="shared" si="60"/>
        <v>163403.77321000001</v>
      </c>
      <c r="J104" s="97">
        <f t="shared" si="60"/>
        <v>0</v>
      </c>
      <c r="K104" s="97">
        <f t="shared" si="60"/>
        <v>173775.98340999999</v>
      </c>
      <c r="L104" s="97">
        <f t="shared" si="60"/>
        <v>0</v>
      </c>
      <c r="M104" s="97">
        <f t="shared" si="60"/>
        <v>181881.42149000001</v>
      </c>
      <c r="N104" s="97">
        <f t="shared" si="60"/>
        <v>0</v>
      </c>
      <c r="O104" s="97">
        <f t="shared" si="60"/>
        <v>181881.42149000001</v>
      </c>
      <c r="P104" s="97">
        <f t="shared" si="60"/>
        <v>0</v>
      </c>
    </row>
    <row r="105" spans="1:16" ht="23.25" x14ac:dyDescent="0.2">
      <c r="A105" s="45"/>
      <c r="B105" s="104"/>
      <c r="C105" s="107"/>
      <c r="D105" s="17" t="s">
        <v>4</v>
      </c>
      <c r="E105" s="35"/>
      <c r="F105" s="35">
        <v>0</v>
      </c>
      <c r="G105" s="36"/>
      <c r="H105" s="36"/>
      <c r="I105" s="36"/>
      <c r="J105" s="36"/>
      <c r="K105" s="36"/>
      <c r="L105" s="36"/>
      <c r="M105" s="36"/>
      <c r="N105" s="36"/>
      <c r="O105" s="36"/>
      <c r="P105" s="36"/>
    </row>
    <row r="106" spans="1:16" ht="23.25" x14ac:dyDescent="0.2">
      <c r="A106" s="45"/>
      <c r="B106" s="104"/>
      <c r="C106" s="107"/>
      <c r="D106" s="18" t="s">
        <v>17</v>
      </c>
      <c r="E106" s="35">
        <f t="shared" ref="E106:E109" si="61">O106+M106+K106+I106+G106</f>
        <v>12500</v>
      </c>
      <c r="F106" s="35">
        <f t="shared" ref="F106:F108" si="62">P106+N106+L106+J106+H106</f>
        <v>0</v>
      </c>
      <c r="G106" s="36">
        <v>12500</v>
      </c>
      <c r="H106" s="36"/>
      <c r="I106" s="36">
        <v>0</v>
      </c>
      <c r="J106" s="36"/>
      <c r="K106" s="36">
        <v>0</v>
      </c>
      <c r="L106" s="36"/>
      <c r="M106" s="36">
        <v>0</v>
      </c>
      <c r="N106" s="36"/>
      <c r="O106" s="36">
        <v>0</v>
      </c>
      <c r="P106" s="36"/>
    </row>
    <row r="107" spans="1:16" ht="23.25" x14ac:dyDescent="0.2">
      <c r="A107" s="45"/>
      <c r="B107" s="104"/>
      <c r="C107" s="107"/>
      <c r="D107" s="19" t="s">
        <v>10</v>
      </c>
      <c r="E107" s="35">
        <f t="shared" si="61"/>
        <v>5945.0050000000001</v>
      </c>
      <c r="F107" s="35">
        <f t="shared" si="62"/>
        <v>0</v>
      </c>
      <c r="G107" s="36">
        <v>5273</v>
      </c>
      <c r="H107" s="36"/>
      <c r="I107" s="36">
        <v>168.005</v>
      </c>
      <c r="J107" s="36"/>
      <c r="K107" s="36">
        <v>168</v>
      </c>
      <c r="L107" s="36"/>
      <c r="M107" s="36">
        <v>168</v>
      </c>
      <c r="N107" s="36"/>
      <c r="O107" s="36">
        <v>168</v>
      </c>
      <c r="P107" s="36"/>
    </row>
    <row r="108" spans="1:16" ht="23.25" x14ac:dyDescent="0.2">
      <c r="A108" s="45"/>
      <c r="B108" s="104"/>
      <c r="C108" s="107"/>
      <c r="D108" s="20" t="s">
        <v>11</v>
      </c>
      <c r="E108" s="35">
        <f t="shared" si="61"/>
        <v>774719.94730000012</v>
      </c>
      <c r="F108" s="35">
        <f t="shared" si="62"/>
        <v>0</v>
      </c>
      <c r="G108" s="36">
        <v>139217.53838000001</v>
      </c>
      <c r="H108" s="36"/>
      <c r="I108" s="36">
        <v>147761.45538</v>
      </c>
      <c r="J108" s="36"/>
      <c r="K108" s="36">
        <v>157665.99437999999</v>
      </c>
      <c r="L108" s="36"/>
      <c r="M108" s="36">
        <v>165037.47958000001</v>
      </c>
      <c r="N108" s="36"/>
      <c r="O108" s="36">
        <v>165037.47958000001</v>
      </c>
      <c r="P108" s="36"/>
    </row>
    <row r="109" spans="1:16" ht="314.25" customHeight="1" x14ac:dyDescent="0.2">
      <c r="A109" s="45"/>
      <c r="B109" s="105"/>
      <c r="C109" s="108"/>
      <c r="D109" s="21" t="s">
        <v>12</v>
      </c>
      <c r="E109" s="35">
        <f t="shared" si="61"/>
        <v>78909.755830000009</v>
      </c>
      <c r="F109" s="35">
        <f>P109+N109+L109+J109+H109</f>
        <v>0</v>
      </c>
      <c r="G109" s="36">
        <v>14141.57015</v>
      </c>
      <c r="H109" s="36"/>
      <c r="I109" s="36">
        <v>15474.312830000001</v>
      </c>
      <c r="J109" s="36"/>
      <c r="K109" s="36">
        <v>15941.989030000001</v>
      </c>
      <c r="L109" s="36"/>
      <c r="M109" s="36">
        <v>16675.941910000001</v>
      </c>
      <c r="N109" s="36"/>
      <c r="O109" s="36">
        <v>16675.941910000001</v>
      </c>
      <c r="P109" s="36"/>
    </row>
    <row r="110" spans="1:16" ht="34.5" customHeight="1" x14ac:dyDescent="0.3">
      <c r="A110" s="83" t="s">
        <v>52</v>
      </c>
      <c r="B110" s="103" t="s">
        <v>99</v>
      </c>
      <c r="C110" s="106" t="s">
        <v>136</v>
      </c>
      <c r="D110" s="96" t="s">
        <v>7</v>
      </c>
      <c r="E110" s="97">
        <f>E112+E113+E114+E115</f>
        <v>159875.07</v>
      </c>
      <c r="F110" s="97">
        <f>F112+F113+F114+F115</f>
        <v>0</v>
      </c>
      <c r="G110" s="97">
        <f t="shared" ref="G110:P110" si="63">G112+G113+G114+G115</f>
        <v>36195.07</v>
      </c>
      <c r="H110" s="97">
        <f t="shared" si="63"/>
        <v>0</v>
      </c>
      <c r="I110" s="97">
        <f t="shared" si="63"/>
        <v>31853</v>
      </c>
      <c r="J110" s="97">
        <f t="shared" si="63"/>
        <v>0</v>
      </c>
      <c r="K110" s="97">
        <f t="shared" si="63"/>
        <v>30609</v>
      </c>
      <c r="L110" s="97">
        <f t="shared" si="63"/>
        <v>0</v>
      </c>
      <c r="M110" s="97">
        <f t="shared" si="63"/>
        <v>30609</v>
      </c>
      <c r="N110" s="97">
        <f t="shared" si="63"/>
        <v>0</v>
      </c>
      <c r="O110" s="97">
        <f t="shared" si="63"/>
        <v>30609</v>
      </c>
      <c r="P110" s="97">
        <f t="shared" si="63"/>
        <v>0</v>
      </c>
    </row>
    <row r="111" spans="1:16" ht="27.75" customHeight="1" x14ac:dyDescent="0.3">
      <c r="A111" s="24"/>
      <c r="B111" s="104"/>
      <c r="C111" s="107"/>
      <c r="D111" s="17" t="s">
        <v>4</v>
      </c>
      <c r="E111" s="35"/>
      <c r="F111" s="35"/>
      <c r="G111" s="41"/>
      <c r="H111" s="41"/>
      <c r="I111" s="41"/>
      <c r="J111" s="41"/>
      <c r="K111" s="41"/>
      <c r="L111" s="41"/>
      <c r="M111" s="41"/>
      <c r="N111" s="41"/>
      <c r="O111" s="41"/>
      <c r="P111" s="41"/>
    </row>
    <row r="112" spans="1:16" ht="41.25" customHeight="1" x14ac:dyDescent="0.3">
      <c r="A112" s="24"/>
      <c r="B112" s="104"/>
      <c r="C112" s="107"/>
      <c r="D112" s="18" t="s">
        <v>9</v>
      </c>
      <c r="E112" s="35">
        <f t="shared" ref="E112:E114" si="64">O112+M112+K112+I112+G112</f>
        <v>84964.07</v>
      </c>
      <c r="F112" s="35">
        <f t="shared" ref="F112:F114" si="65">P112+N112+L112+J112+H112</f>
        <v>0</v>
      </c>
      <c r="G112" s="37">
        <f t="shared" ref="G112:P112" si="66">G118+G124+G130+G136+G142+G148</f>
        <v>19776.07</v>
      </c>
      <c r="H112" s="37">
        <f t="shared" si="66"/>
        <v>0</v>
      </c>
      <c r="I112" s="37">
        <f t="shared" si="66"/>
        <v>16810</v>
      </c>
      <c r="J112" s="37">
        <f t="shared" si="66"/>
        <v>0</v>
      </c>
      <c r="K112" s="37">
        <f t="shared" si="66"/>
        <v>16126</v>
      </c>
      <c r="L112" s="37">
        <f t="shared" si="66"/>
        <v>0</v>
      </c>
      <c r="M112" s="37">
        <f t="shared" si="66"/>
        <v>16126</v>
      </c>
      <c r="N112" s="37">
        <f t="shared" si="66"/>
        <v>0</v>
      </c>
      <c r="O112" s="37">
        <f t="shared" si="66"/>
        <v>16126</v>
      </c>
      <c r="P112" s="37">
        <f t="shared" si="66"/>
        <v>0</v>
      </c>
    </row>
    <row r="113" spans="1:16" ht="25.5" customHeight="1" x14ac:dyDescent="0.3">
      <c r="A113" s="24"/>
      <c r="B113" s="104"/>
      <c r="C113" s="107"/>
      <c r="D113" s="19" t="s">
        <v>10</v>
      </c>
      <c r="E113" s="35">
        <f t="shared" si="64"/>
        <v>65625</v>
      </c>
      <c r="F113" s="35">
        <f t="shared" si="65"/>
        <v>0</v>
      </c>
      <c r="G113" s="37">
        <f t="shared" ref="G113:P113" si="67">G119+G125+G131+G137+G143+G149</f>
        <v>14569</v>
      </c>
      <c r="H113" s="37">
        <f t="shared" si="67"/>
        <v>0</v>
      </c>
      <c r="I113" s="37">
        <f t="shared" si="67"/>
        <v>13184</v>
      </c>
      <c r="J113" s="37">
        <f t="shared" si="67"/>
        <v>0</v>
      </c>
      <c r="K113" s="37">
        <f t="shared" si="67"/>
        <v>12624</v>
      </c>
      <c r="L113" s="37">
        <f t="shared" si="67"/>
        <v>0</v>
      </c>
      <c r="M113" s="37">
        <f t="shared" si="67"/>
        <v>12624</v>
      </c>
      <c r="N113" s="37">
        <f t="shared" si="67"/>
        <v>0</v>
      </c>
      <c r="O113" s="37">
        <f t="shared" si="67"/>
        <v>12624</v>
      </c>
      <c r="P113" s="37">
        <f t="shared" si="67"/>
        <v>0</v>
      </c>
    </row>
    <row r="114" spans="1:16" ht="30" customHeight="1" x14ac:dyDescent="0.3">
      <c r="A114" s="24"/>
      <c r="B114" s="104"/>
      <c r="C114" s="107"/>
      <c r="D114" s="20" t="s">
        <v>11</v>
      </c>
      <c r="E114" s="35">
        <f t="shared" si="64"/>
        <v>9286</v>
      </c>
      <c r="F114" s="35">
        <f t="shared" si="65"/>
        <v>0</v>
      </c>
      <c r="G114" s="37">
        <f t="shared" ref="G114:P114" si="68">G120+G126+G132+G138+G144+G150</f>
        <v>1850</v>
      </c>
      <c r="H114" s="37">
        <f t="shared" si="68"/>
        <v>0</v>
      </c>
      <c r="I114" s="37">
        <f t="shared" si="68"/>
        <v>1859</v>
      </c>
      <c r="J114" s="37">
        <f t="shared" si="68"/>
        <v>0</v>
      </c>
      <c r="K114" s="37">
        <f t="shared" si="68"/>
        <v>1859</v>
      </c>
      <c r="L114" s="37">
        <f t="shared" si="68"/>
        <v>0</v>
      </c>
      <c r="M114" s="37">
        <f t="shared" si="68"/>
        <v>1859</v>
      </c>
      <c r="N114" s="37">
        <f t="shared" si="68"/>
        <v>0</v>
      </c>
      <c r="O114" s="37">
        <f t="shared" si="68"/>
        <v>1859</v>
      </c>
      <c r="P114" s="37">
        <f t="shared" si="68"/>
        <v>0</v>
      </c>
    </row>
    <row r="115" spans="1:16" ht="132" customHeight="1" x14ac:dyDescent="0.3">
      <c r="A115" s="22"/>
      <c r="B115" s="104"/>
      <c r="C115" s="107"/>
      <c r="D115" s="21" t="s">
        <v>12</v>
      </c>
      <c r="E115" s="35">
        <f>O115+M115+K115+I115+G115</f>
        <v>0</v>
      </c>
      <c r="F115" s="35">
        <f>P115+N115+L115+J115+H115</f>
        <v>0</v>
      </c>
      <c r="G115" s="37">
        <f>G121+G127+G133+G139+G145+G151</f>
        <v>0</v>
      </c>
      <c r="H115" s="37">
        <f>H121+H127+H133+H139+H145+H151</f>
        <v>0</v>
      </c>
      <c r="I115" s="37">
        <f>I121+I127+I133+I139+I145+I151</f>
        <v>0</v>
      </c>
      <c r="J115" s="37">
        <f>J121+J127+J133+J139+J145+J151</f>
        <v>0</v>
      </c>
      <c r="K115" s="37">
        <f t="shared" ref="K115:P115" si="69">K121+K127+K133+K139+K145+K151</f>
        <v>0</v>
      </c>
      <c r="L115" s="37">
        <f t="shared" si="69"/>
        <v>0</v>
      </c>
      <c r="M115" s="37">
        <f t="shared" si="69"/>
        <v>0</v>
      </c>
      <c r="N115" s="37">
        <f t="shared" si="69"/>
        <v>0</v>
      </c>
      <c r="O115" s="37">
        <f t="shared" si="69"/>
        <v>0</v>
      </c>
      <c r="P115" s="37">
        <f t="shared" si="69"/>
        <v>0</v>
      </c>
    </row>
    <row r="116" spans="1:16" ht="30.75" customHeight="1" x14ac:dyDescent="0.3">
      <c r="A116" s="80" t="s">
        <v>114</v>
      </c>
      <c r="B116" s="103" t="s">
        <v>100</v>
      </c>
      <c r="C116" s="107"/>
      <c r="D116" s="91" t="s">
        <v>7</v>
      </c>
      <c r="E116" s="92">
        <f>E118+E119+E120+E121</f>
        <v>6000</v>
      </c>
      <c r="F116" s="92">
        <f>F118+F119+F120+F121</f>
        <v>0</v>
      </c>
      <c r="G116" s="92">
        <f t="shared" ref="G116:P116" si="70">G118+G119+G120+G121</f>
        <v>1200</v>
      </c>
      <c r="H116" s="92">
        <f t="shared" si="70"/>
        <v>0</v>
      </c>
      <c r="I116" s="92">
        <f t="shared" si="70"/>
        <v>1200</v>
      </c>
      <c r="J116" s="92">
        <f t="shared" si="70"/>
        <v>0</v>
      </c>
      <c r="K116" s="92">
        <f t="shared" si="70"/>
        <v>1200</v>
      </c>
      <c r="L116" s="92">
        <f t="shared" si="70"/>
        <v>0</v>
      </c>
      <c r="M116" s="92">
        <f t="shared" si="70"/>
        <v>1200</v>
      </c>
      <c r="N116" s="92">
        <f t="shared" si="70"/>
        <v>0</v>
      </c>
      <c r="O116" s="92">
        <f t="shared" si="70"/>
        <v>1200</v>
      </c>
      <c r="P116" s="92">
        <f t="shared" si="70"/>
        <v>0</v>
      </c>
    </row>
    <row r="117" spans="1:16" ht="29.25" customHeight="1" x14ac:dyDescent="0.3">
      <c r="A117" s="80"/>
      <c r="B117" s="104"/>
      <c r="C117" s="107"/>
      <c r="D117" s="17" t="s">
        <v>4</v>
      </c>
      <c r="E117" s="35"/>
      <c r="F117" s="35"/>
      <c r="G117" s="41"/>
      <c r="H117" s="41"/>
      <c r="I117" s="41"/>
      <c r="J117" s="41"/>
      <c r="K117" s="41"/>
      <c r="L117" s="41"/>
      <c r="M117" s="41"/>
      <c r="N117" s="41"/>
      <c r="O117" s="41"/>
      <c r="P117" s="41"/>
    </row>
    <row r="118" spans="1:16" ht="43.5" customHeight="1" x14ac:dyDescent="0.3">
      <c r="A118" s="80"/>
      <c r="B118" s="104"/>
      <c r="C118" s="107"/>
      <c r="D118" s="18" t="s">
        <v>9</v>
      </c>
      <c r="E118" s="35">
        <f t="shared" ref="E118:E120" si="71">O118+M118+K118+I118+G118</f>
        <v>0</v>
      </c>
      <c r="F118" s="35">
        <f t="shared" ref="F118:F120" si="72">P118+N118+L118+J118+H118</f>
        <v>0</v>
      </c>
      <c r="G118" s="43">
        <v>0</v>
      </c>
      <c r="H118" s="41"/>
      <c r="I118" s="39">
        <v>0</v>
      </c>
      <c r="J118" s="41"/>
      <c r="K118" s="41">
        <v>0</v>
      </c>
      <c r="L118" s="41"/>
      <c r="M118" s="41">
        <v>0</v>
      </c>
      <c r="N118" s="41"/>
      <c r="O118" s="41">
        <v>0</v>
      </c>
      <c r="P118" s="41"/>
    </row>
    <row r="119" spans="1:16" ht="26.25" customHeight="1" x14ac:dyDescent="0.3">
      <c r="A119" s="80"/>
      <c r="B119" s="104"/>
      <c r="C119" s="107"/>
      <c r="D119" s="19" t="s">
        <v>10</v>
      </c>
      <c r="E119" s="35">
        <f t="shared" si="71"/>
        <v>0</v>
      </c>
      <c r="F119" s="35">
        <f t="shared" si="72"/>
        <v>0</v>
      </c>
      <c r="G119" s="43">
        <v>0</v>
      </c>
      <c r="H119" s="41"/>
      <c r="I119" s="39">
        <v>0</v>
      </c>
      <c r="J119" s="41"/>
      <c r="K119" s="41">
        <v>0</v>
      </c>
      <c r="L119" s="41"/>
      <c r="M119" s="41">
        <v>0</v>
      </c>
      <c r="N119" s="41"/>
      <c r="O119" s="41">
        <v>0</v>
      </c>
      <c r="P119" s="41"/>
    </row>
    <row r="120" spans="1:16" ht="36.75" customHeight="1" x14ac:dyDescent="0.3">
      <c r="A120" s="80"/>
      <c r="B120" s="104"/>
      <c r="C120" s="107"/>
      <c r="D120" s="20" t="s">
        <v>11</v>
      </c>
      <c r="E120" s="35">
        <f t="shared" si="71"/>
        <v>6000</v>
      </c>
      <c r="F120" s="35">
        <f t="shared" si="72"/>
        <v>0</v>
      </c>
      <c r="G120" s="44">
        <v>1200</v>
      </c>
      <c r="H120" s="46"/>
      <c r="I120" s="44">
        <v>1200</v>
      </c>
      <c r="J120" s="46"/>
      <c r="K120" s="44">
        <v>1200</v>
      </c>
      <c r="L120" s="46"/>
      <c r="M120" s="44">
        <v>1200</v>
      </c>
      <c r="N120" s="46"/>
      <c r="O120" s="44">
        <v>1200</v>
      </c>
      <c r="P120" s="46"/>
    </row>
    <row r="121" spans="1:16" ht="47.25" customHeight="1" x14ac:dyDescent="0.3">
      <c r="A121" s="80"/>
      <c r="B121" s="105"/>
      <c r="C121" s="107"/>
      <c r="D121" s="21" t="s">
        <v>12</v>
      </c>
      <c r="E121" s="35">
        <f>O121+M121+K121+I121+G121</f>
        <v>0</v>
      </c>
      <c r="F121" s="35">
        <f>P121+N121+L121+J121+H121</f>
        <v>0</v>
      </c>
      <c r="G121" s="43">
        <v>0</v>
      </c>
      <c r="H121" s="46"/>
      <c r="I121" s="43">
        <v>0</v>
      </c>
      <c r="J121" s="41"/>
      <c r="K121" s="41"/>
      <c r="L121" s="41"/>
      <c r="M121" s="41"/>
      <c r="N121" s="41"/>
      <c r="O121" s="41"/>
      <c r="P121" s="41"/>
    </row>
    <row r="122" spans="1:16" ht="28.5" customHeight="1" x14ac:dyDescent="0.3">
      <c r="A122" s="80" t="s">
        <v>115</v>
      </c>
      <c r="B122" s="103" t="s">
        <v>111</v>
      </c>
      <c r="C122" s="107"/>
      <c r="D122" s="91" t="s">
        <v>7</v>
      </c>
      <c r="E122" s="92">
        <f>E124+E125+E126+E127</f>
        <v>0</v>
      </c>
      <c r="F122" s="92">
        <f>F124+F125+F126+F127</f>
        <v>0</v>
      </c>
      <c r="G122" s="92">
        <f t="shared" ref="G122:P122" si="73">G124+G125+G126+G127</f>
        <v>0</v>
      </c>
      <c r="H122" s="92">
        <f t="shared" si="73"/>
        <v>0</v>
      </c>
      <c r="I122" s="92">
        <f t="shared" si="73"/>
        <v>0</v>
      </c>
      <c r="J122" s="92">
        <f t="shared" si="73"/>
        <v>0</v>
      </c>
      <c r="K122" s="92">
        <f t="shared" si="73"/>
        <v>0</v>
      </c>
      <c r="L122" s="92">
        <f t="shared" si="73"/>
        <v>0</v>
      </c>
      <c r="M122" s="92">
        <f t="shared" si="73"/>
        <v>0</v>
      </c>
      <c r="N122" s="92">
        <f t="shared" si="73"/>
        <v>0</v>
      </c>
      <c r="O122" s="92">
        <f t="shared" si="73"/>
        <v>0</v>
      </c>
      <c r="P122" s="92">
        <f t="shared" si="73"/>
        <v>0</v>
      </c>
    </row>
    <row r="123" spans="1:16" ht="22.5" customHeight="1" x14ac:dyDescent="0.3">
      <c r="A123" s="24"/>
      <c r="B123" s="104"/>
      <c r="C123" s="107"/>
      <c r="D123" s="17" t="s">
        <v>4</v>
      </c>
      <c r="E123" s="35"/>
      <c r="F123" s="35"/>
      <c r="G123" s="41"/>
      <c r="H123" s="41"/>
      <c r="I123" s="41"/>
      <c r="J123" s="41"/>
      <c r="K123" s="41"/>
      <c r="L123" s="41"/>
      <c r="M123" s="41"/>
      <c r="N123" s="41"/>
      <c r="O123" s="41"/>
      <c r="P123" s="41"/>
    </row>
    <row r="124" spans="1:16" ht="42.75" customHeight="1" x14ac:dyDescent="0.3">
      <c r="A124" s="24"/>
      <c r="B124" s="104"/>
      <c r="C124" s="107"/>
      <c r="D124" s="18" t="s">
        <v>9</v>
      </c>
      <c r="E124" s="35">
        <f t="shared" ref="E124:E126" si="74">O124+M124+K124+I124+G124</f>
        <v>0</v>
      </c>
      <c r="F124" s="35">
        <f t="shared" ref="F124:F126" si="75">P124+N124+L124+J124+H124</f>
        <v>0</v>
      </c>
      <c r="G124" s="43">
        <v>0</v>
      </c>
      <c r="H124" s="46"/>
      <c r="I124" s="43">
        <v>0</v>
      </c>
      <c r="J124" s="46"/>
      <c r="K124" s="46">
        <v>0</v>
      </c>
      <c r="L124" s="46"/>
      <c r="M124" s="46">
        <v>0</v>
      </c>
      <c r="N124" s="46"/>
      <c r="O124" s="46">
        <v>0</v>
      </c>
      <c r="P124" s="46"/>
    </row>
    <row r="125" spans="1:16" ht="31.5" customHeight="1" x14ac:dyDescent="0.3">
      <c r="A125" s="24"/>
      <c r="B125" s="104"/>
      <c r="C125" s="107"/>
      <c r="D125" s="19" t="s">
        <v>10</v>
      </c>
      <c r="E125" s="35">
        <f t="shared" si="74"/>
        <v>0</v>
      </c>
      <c r="F125" s="35">
        <f t="shared" si="75"/>
        <v>0</v>
      </c>
      <c r="G125" s="44">
        <v>0</v>
      </c>
      <c r="H125" s="42"/>
      <c r="I125" s="44">
        <v>0</v>
      </c>
      <c r="J125" s="42"/>
      <c r="K125" s="42">
        <v>0</v>
      </c>
      <c r="L125" s="42"/>
      <c r="M125" s="42">
        <v>0</v>
      </c>
      <c r="N125" s="42"/>
      <c r="O125" s="42">
        <v>0</v>
      </c>
      <c r="P125" s="42"/>
    </row>
    <row r="126" spans="1:16" ht="32.25" customHeight="1" x14ac:dyDescent="0.3">
      <c r="A126" s="24"/>
      <c r="B126" s="104"/>
      <c r="C126" s="107"/>
      <c r="D126" s="20" t="s">
        <v>11</v>
      </c>
      <c r="E126" s="35">
        <f t="shared" si="74"/>
        <v>0</v>
      </c>
      <c r="F126" s="35">
        <f t="shared" si="75"/>
        <v>0</v>
      </c>
      <c r="G126" s="44">
        <v>0</v>
      </c>
      <c r="H126" s="42"/>
      <c r="I126" s="44">
        <v>0</v>
      </c>
      <c r="J126" s="42"/>
      <c r="K126" s="42">
        <v>0</v>
      </c>
      <c r="L126" s="42"/>
      <c r="M126" s="42">
        <v>0</v>
      </c>
      <c r="N126" s="42"/>
      <c r="O126" s="42">
        <v>0</v>
      </c>
      <c r="P126" s="42"/>
    </row>
    <row r="127" spans="1:16" ht="45.75" customHeight="1" x14ac:dyDescent="0.3">
      <c r="A127" s="24"/>
      <c r="B127" s="105"/>
      <c r="C127" s="107"/>
      <c r="D127" s="21" t="s">
        <v>12</v>
      </c>
      <c r="E127" s="35">
        <f>O127+M127+K127+I127+G127</f>
        <v>0</v>
      </c>
      <c r="F127" s="35">
        <f>P127+N127+L127+J127+H127</f>
        <v>0</v>
      </c>
      <c r="G127" s="43">
        <v>0</v>
      </c>
      <c r="H127" s="42"/>
      <c r="I127" s="43">
        <v>0</v>
      </c>
      <c r="J127" s="42"/>
      <c r="K127" s="42">
        <v>0</v>
      </c>
      <c r="L127" s="42"/>
      <c r="M127" s="42">
        <v>0</v>
      </c>
      <c r="N127" s="42"/>
      <c r="O127" s="42">
        <v>0</v>
      </c>
      <c r="P127" s="42"/>
    </row>
    <row r="128" spans="1:16" ht="23.25" customHeight="1" x14ac:dyDescent="0.3">
      <c r="A128" s="80" t="s">
        <v>116</v>
      </c>
      <c r="B128" s="103" t="s">
        <v>110</v>
      </c>
      <c r="C128" s="107"/>
      <c r="D128" s="91" t="s">
        <v>7</v>
      </c>
      <c r="E128" s="92">
        <f>E130+E131+E132+E133</f>
        <v>6636</v>
      </c>
      <c r="F128" s="92">
        <f>F130+F131+F132+F133</f>
        <v>0</v>
      </c>
      <c r="G128" s="92">
        <f t="shared" ref="G128:P128" si="76">G130+G131+G132+G133</f>
        <v>2471</v>
      </c>
      <c r="H128" s="92">
        <f t="shared" si="76"/>
        <v>0</v>
      </c>
      <c r="I128" s="92">
        <f t="shared" si="76"/>
        <v>2592</v>
      </c>
      <c r="J128" s="92">
        <f t="shared" si="76"/>
        <v>0</v>
      </c>
      <c r="K128" s="92">
        <f t="shared" si="76"/>
        <v>1348</v>
      </c>
      <c r="L128" s="92">
        <f t="shared" si="76"/>
        <v>0</v>
      </c>
      <c r="M128" s="92">
        <f t="shared" si="76"/>
        <v>1348</v>
      </c>
      <c r="N128" s="92">
        <f t="shared" si="76"/>
        <v>0</v>
      </c>
      <c r="O128" s="92">
        <f t="shared" si="76"/>
        <v>1348</v>
      </c>
      <c r="P128" s="92">
        <f t="shared" si="76"/>
        <v>0</v>
      </c>
    </row>
    <row r="129" spans="1:16" ht="25.5" customHeight="1" x14ac:dyDescent="0.3">
      <c r="A129" s="24"/>
      <c r="B129" s="104"/>
      <c r="C129" s="107"/>
      <c r="D129" s="17" t="s">
        <v>4</v>
      </c>
      <c r="E129" s="35"/>
      <c r="F129" s="35"/>
      <c r="G129" s="41"/>
      <c r="H129" s="41"/>
      <c r="I129" s="41"/>
      <c r="J129" s="41"/>
      <c r="K129" s="41"/>
      <c r="L129" s="41"/>
      <c r="M129" s="41"/>
      <c r="N129" s="41"/>
      <c r="O129" s="41"/>
      <c r="P129" s="41"/>
    </row>
    <row r="130" spans="1:16" ht="42.75" customHeight="1" x14ac:dyDescent="0.3">
      <c r="A130" s="24"/>
      <c r="B130" s="104"/>
      <c r="C130" s="107"/>
      <c r="D130" s="18" t="s">
        <v>9</v>
      </c>
      <c r="E130" s="35">
        <f t="shared" ref="E130:E132" si="77">O130+M130+K130+I130</f>
        <v>2220</v>
      </c>
      <c r="F130" s="35">
        <f t="shared" ref="F130:F132" si="78">P130+N130+L130+J130</f>
        <v>0</v>
      </c>
      <c r="G130" s="44">
        <v>993</v>
      </c>
      <c r="H130" s="46"/>
      <c r="I130" s="44">
        <v>1068</v>
      </c>
      <c r="J130" s="46"/>
      <c r="K130" s="44">
        <v>384</v>
      </c>
      <c r="L130" s="46"/>
      <c r="M130" s="44">
        <v>384</v>
      </c>
      <c r="N130" s="46"/>
      <c r="O130" s="44">
        <v>384</v>
      </c>
      <c r="P130" s="46"/>
    </row>
    <row r="131" spans="1:16" ht="28.5" customHeight="1" x14ac:dyDescent="0.3">
      <c r="A131" s="24"/>
      <c r="B131" s="104"/>
      <c r="C131" s="107"/>
      <c r="D131" s="19" t="s">
        <v>10</v>
      </c>
      <c r="E131" s="35">
        <f t="shared" si="77"/>
        <v>1816</v>
      </c>
      <c r="F131" s="35">
        <f t="shared" si="78"/>
        <v>0</v>
      </c>
      <c r="G131" s="42">
        <v>828</v>
      </c>
      <c r="H131" s="42"/>
      <c r="I131" s="42">
        <v>874</v>
      </c>
      <c r="J131" s="42"/>
      <c r="K131" s="42">
        <v>314</v>
      </c>
      <c r="L131" s="42"/>
      <c r="M131" s="42">
        <v>314</v>
      </c>
      <c r="N131" s="42"/>
      <c r="O131" s="42">
        <v>314</v>
      </c>
      <c r="P131" s="42"/>
    </row>
    <row r="132" spans="1:16" ht="28.5" customHeight="1" x14ac:dyDescent="0.3">
      <c r="A132" s="24"/>
      <c r="B132" s="104"/>
      <c r="C132" s="107"/>
      <c r="D132" s="20" t="s">
        <v>11</v>
      </c>
      <c r="E132" s="35">
        <f t="shared" si="77"/>
        <v>2600</v>
      </c>
      <c r="F132" s="35">
        <f t="shared" si="78"/>
        <v>0</v>
      </c>
      <c r="G132" s="43">
        <v>650</v>
      </c>
      <c r="H132" s="42"/>
      <c r="I132" s="43">
        <v>650</v>
      </c>
      <c r="J132" s="42"/>
      <c r="K132" s="43">
        <v>650</v>
      </c>
      <c r="L132" s="42"/>
      <c r="M132" s="43">
        <v>650</v>
      </c>
      <c r="N132" s="42"/>
      <c r="O132" s="43">
        <v>650</v>
      </c>
      <c r="P132" s="42"/>
    </row>
    <row r="133" spans="1:16" ht="47.25" customHeight="1" x14ac:dyDescent="0.3">
      <c r="A133" s="24"/>
      <c r="B133" s="105"/>
      <c r="C133" s="107"/>
      <c r="D133" s="21" t="s">
        <v>12</v>
      </c>
      <c r="E133" s="35">
        <f>O133+M133+K133+I133</f>
        <v>0</v>
      </c>
      <c r="F133" s="35">
        <f>P133+N133+L133+J133</f>
        <v>0</v>
      </c>
      <c r="G133" s="43">
        <v>0</v>
      </c>
      <c r="H133" s="46"/>
      <c r="I133" s="43">
        <v>0</v>
      </c>
      <c r="J133" s="41"/>
      <c r="K133" s="46">
        <v>0</v>
      </c>
      <c r="L133" s="41"/>
      <c r="M133" s="46">
        <v>0</v>
      </c>
      <c r="N133" s="46"/>
      <c r="O133" s="46">
        <v>0</v>
      </c>
      <c r="P133" s="41"/>
    </row>
    <row r="134" spans="1:16" ht="31.5" customHeight="1" x14ac:dyDescent="0.3">
      <c r="A134" s="80" t="s">
        <v>117</v>
      </c>
      <c r="B134" s="112" t="s">
        <v>112</v>
      </c>
      <c r="C134" s="107"/>
      <c r="D134" s="91" t="s">
        <v>7</v>
      </c>
      <c r="E134" s="92">
        <f>E136+E137+E138+E139</f>
        <v>0</v>
      </c>
      <c r="F134" s="92">
        <f>F136+F137+F138+F139</f>
        <v>0</v>
      </c>
      <c r="G134" s="92">
        <f t="shared" ref="G134:P134" si="79">G136+G137+G138+G139</f>
        <v>0</v>
      </c>
      <c r="H134" s="92">
        <f t="shared" si="79"/>
        <v>0</v>
      </c>
      <c r="I134" s="92">
        <f t="shared" si="79"/>
        <v>0</v>
      </c>
      <c r="J134" s="92">
        <f t="shared" si="79"/>
        <v>0</v>
      </c>
      <c r="K134" s="92">
        <f t="shared" si="79"/>
        <v>0</v>
      </c>
      <c r="L134" s="92">
        <f t="shared" si="79"/>
        <v>0</v>
      </c>
      <c r="M134" s="92">
        <f t="shared" si="79"/>
        <v>0</v>
      </c>
      <c r="N134" s="92">
        <f t="shared" si="79"/>
        <v>0</v>
      </c>
      <c r="O134" s="92">
        <f t="shared" si="79"/>
        <v>0</v>
      </c>
      <c r="P134" s="92">
        <f t="shared" si="79"/>
        <v>0</v>
      </c>
    </row>
    <row r="135" spans="1:16" ht="25.5" customHeight="1" x14ac:dyDescent="0.3">
      <c r="A135" s="80"/>
      <c r="B135" s="112"/>
      <c r="C135" s="107"/>
      <c r="D135" s="17" t="s">
        <v>4</v>
      </c>
      <c r="E135" s="35"/>
      <c r="F135" s="35"/>
      <c r="G135" s="41"/>
      <c r="H135" s="41"/>
      <c r="I135" s="41"/>
      <c r="J135" s="41"/>
      <c r="K135" s="41"/>
      <c r="L135" s="41"/>
      <c r="M135" s="41"/>
      <c r="N135" s="41"/>
      <c r="O135" s="41"/>
      <c r="P135" s="41"/>
    </row>
    <row r="136" spans="1:16" ht="42" customHeight="1" x14ac:dyDescent="0.3">
      <c r="A136" s="80"/>
      <c r="B136" s="112"/>
      <c r="C136" s="107"/>
      <c r="D136" s="18" t="s">
        <v>9</v>
      </c>
      <c r="E136" s="35">
        <f t="shared" ref="E136:E138" si="80">O136+M136+K136+I136+G136</f>
        <v>0</v>
      </c>
      <c r="F136" s="35">
        <f t="shared" ref="F136:F138" si="81">P136+N136+L136+J136+H136</f>
        <v>0</v>
      </c>
      <c r="G136" s="43">
        <v>0</v>
      </c>
      <c r="H136" s="46"/>
      <c r="I136" s="43">
        <v>0</v>
      </c>
      <c r="J136" s="46"/>
      <c r="K136" s="46">
        <v>0</v>
      </c>
      <c r="L136" s="46"/>
      <c r="M136" s="46">
        <v>0</v>
      </c>
      <c r="N136" s="46"/>
      <c r="O136" s="46">
        <v>0</v>
      </c>
      <c r="P136" s="46"/>
    </row>
    <row r="137" spans="1:16" ht="29.25" customHeight="1" x14ac:dyDescent="0.3">
      <c r="A137" s="80"/>
      <c r="B137" s="112"/>
      <c r="C137" s="107"/>
      <c r="D137" s="19" t="s">
        <v>10</v>
      </c>
      <c r="E137" s="35">
        <f t="shared" si="80"/>
        <v>0</v>
      </c>
      <c r="F137" s="35">
        <f t="shared" si="81"/>
        <v>0</v>
      </c>
      <c r="G137" s="71">
        <v>0</v>
      </c>
      <c r="H137" s="42"/>
      <c r="I137" s="71">
        <v>0</v>
      </c>
      <c r="J137" s="42"/>
      <c r="K137" s="42">
        <v>0</v>
      </c>
      <c r="L137" s="42"/>
      <c r="M137" s="42">
        <v>0</v>
      </c>
      <c r="N137" s="42"/>
      <c r="O137" s="42">
        <v>0</v>
      </c>
      <c r="P137" s="42"/>
    </row>
    <row r="138" spans="1:16" ht="26.25" customHeight="1" x14ac:dyDescent="0.3">
      <c r="A138" s="80"/>
      <c r="B138" s="112"/>
      <c r="C138" s="107"/>
      <c r="D138" s="20" t="s">
        <v>11</v>
      </c>
      <c r="E138" s="35">
        <f t="shared" si="80"/>
        <v>0</v>
      </c>
      <c r="F138" s="35">
        <f t="shared" si="81"/>
        <v>0</v>
      </c>
      <c r="G138" s="44">
        <v>0</v>
      </c>
      <c r="H138" s="42"/>
      <c r="I138" s="44">
        <v>0</v>
      </c>
      <c r="J138" s="42"/>
      <c r="K138" s="42">
        <v>0</v>
      </c>
      <c r="L138" s="42"/>
      <c r="M138" s="42">
        <v>0</v>
      </c>
      <c r="N138" s="42"/>
      <c r="O138" s="42">
        <v>0</v>
      </c>
      <c r="P138" s="42"/>
    </row>
    <row r="139" spans="1:16" ht="81.75" customHeight="1" x14ac:dyDescent="0.3">
      <c r="A139" s="80"/>
      <c r="B139" s="112"/>
      <c r="C139" s="107"/>
      <c r="D139" s="21" t="s">
        <v>12</v>
      </c>
      <c r="E139" s="35">
        <f>O139+M139+K139+I139+G139</f>
        <v>0</v>
      </c>
      <c r="F139" s="35">
        <f>P139+N139+L139+J139+H139</f>
        <v>0</v>
      </c>
      <c r="G139" s="43">
        <v>0</v>
      </c>
      <c r="H139" s="46"/>
      <c r="I139" s="43">
        <v>0</v>
      </c>
      <c r="J139" s="46"/>
      <c r="K139" s="46">
        <v>0</v>
      </c>
      <c r="L139" s="46"/>
      <c r="M139" s="46">
        <v>0</v>
      </c>
      <c r="N139" s="46"/>
      <c r="O139" s="46">
        <v>0</v>
      </c>
      <c r="P139" s="41"/>
    </row>
    <row r="140" spans="1:16" ht="21.75" customHeight="1" x14ac:dyDescent="0.3">
      <c r="A140" s="80" t="s">
        <v>118</v>
      </c>
      <c r="B140" s="112" t="s">
        <v>113</v>
      </c>
      <c r="C140" s="107"/>
      <c r="D140" s="48" t="s">
        <v>7</v>
      </c>
      <c r="E140" s="50">
        <f>E142+E143+E144+E145</f>
        <v>144732.07</v>
      </c>
      <c r="F140" s="50">
        <f>F142+F143+F144+F145</f>
        <v>0</v>
      </c>
      <c r="G140" s="50">
        <f t="shared" ref="G140:P140" si="82">G142+G143+G144+G145</f>
        <v>32524.07</v>
      </c>
      <c r="H140" s="50">
        <f t="shared" si="82"/>
        <v>0</v>
      </c>
      <c r="I140" s="50">
        <f t="shared" si="82"/>
        <v>28052</v>
      </c>
      <c r="J140" s="50">
        <f t="shared" si="82"/>
        <v>0</v>
      </c>
      <c r="K140" s="50">
        <f t="shared" si="82"/>
        <v>28052</v>
      </c>
      <c r="L140" s="50">
        <f t="shared" si="82"/>
        <v>0</v>
      </c>
      <c r="M140" s="50">
        <f t="shared" si="82"/>
        <v>28052</v>
      </c>
      <c r="N140" s="50">
        <f t="shared" si="82"/>
        <v>0</v>
      </c>
      <c r="O140" s="50">
        <f t="shared" si="82"/>
        <v>28052</v>
      </c>
      <c r="P140" s="50">
        <f t="shared" si="82"/>
        <v>0</v>
      </c>
    </row>
    <row r="141" spans="1:16" ht="23.25" customHeight="1" x14ac:dyDescent="0.3">
      <c r="A141" s="24"/>
      <c r="B141" s="112"/>
      <c r="C141" s="107"/>
      <c r="D141" s="21" t="s">
        <v>4</v>
      </c>
      <c r="E141" s="35"/>
      <c r="F141" s="35"/>
      <c r="G141" s="41"/>
      <c r="H141" s="41"/>
      <c r="I141" s="41"/>
      <c r="J141" s="41"/>
      <c r="K141" s="41"/>
      <c r="L141" s="41"/>
      <c r="M141" s="41"/>
      <c r="N141" s="41"/>
      <c r="O141" s="41"/>
      <c r="P141" s="41"/>
    </row>
    <row r="142" spans="1:16" ht="57" customHeight="1" x14ac:dyDescent="0.3">
      <c r="A142" s="24"/>
      <c r="B142" s="112"/>
      <c r="C142" s="107"/>
      <c r="D142" s="21" t="s">
        <v>9</v>
      </c>
      <c r="E142" s="35">
        <f t="shared" ref="E142:E144" si="83">O142+M142+K142+I142+G142</f>
        <v>81751.070000000007</v>
      </c>
      <c r="F142" s="35">
        <f t="shared" ref="F142:F144" si="84">P142+N142+L142+J142+H142</f>
        <v>0</v>
      </c>
      <c r="G142" s="72">
        <v>18783.07</v>
      </c>
      <c r="H142" s="46"/>
      <c r="I142" s="72">
        <v>15742</v>
      </c>
      <c r="J142" s="41"/>
      <c r="K142" s="72">
        <v>15742</v>
      </c>
      <c r="L142" s="41"/>
      <c r="M142" s="72">
        <v>15742</v>
      </c>
      <c r="N142" s="41"/>
      <c r="O142" s="72">
        <v>15742</v>
      </c>
      <c r="P142" s="41"/>
    </row>
    <row r="143" spans="1:16" ht="27" customHeight="1" x14ac:dyDescent="0.3">
      <c r="A143" s="24"/>
      <c r="B143" s="112"/>
      <c r="C143" s="107"/>
      <c r="D143" s="21" t="s">
        <v>10</v>
      </c>
      <c r="E143" s="35">
        <f t="shared" si="83"/>
        <v>62981</v>
      </c>
      <c r="F143" s="35">
        <f t="shared" si="84"/>
        <v>0</v>
      </c>
      <c r="G143" s="42">
        <v>13741</v>
      </c>
      <c r="H143" s="46"/>
      <c r="I143" s="42">
        <v>12310</v>
      </c>
      <c r="J143" s="41"/>
      <c r="K143" s="42">
        <v>12310</v>
      </c>
      <c r="L143" s="41"/>
      <c r="M143" s="42">
        <v>12310</v>
      </c>
      <c r="N143" s="41"/>
      <c r="O143" s="42">
        <v>12310</v>
      </c>
      <c r="P143" s="41"/>
    </row>
    <row r="144" spans="1:16" ht="21.75" customHeight="1" x14ac:dyDescent="0.3">
      <c r="A144" s="24"/>
      <c r="B144" s="112"/>
      <c r="C144" s="107"/>
      <c r="D144" s="21" t="s">
        <v>11</v>
      </c>
      <c r="E144" s="35">
        <f t="shared" si="83"/>
        <v>0</v>
      </c>
      <c r="F144" s="35">
        <f t="shared" si="84"/>
        <v>0</v>
      </c>
      <c r="G144" s="46">
        <v>0</v>
      </c>
      <c r="H144" s="46"/>
      <c r="I144" s="46">
        <v>0</v>
      </c>
      <c r="J144" s="41"/>
      <c r="K144" s="46">
        <v>0</v>
      </c>
      <c r="L144" s="46"/>
      <c r="M144" s="46">
        <v>0</v>
      </c>
      <c r="N144" s="46"/>
      <c r="O144" s="46">
        <v>0</v>
      </c>
      <c r="P144" s="41"/>
    </row>
    <row r="145" spans="1:16" ht="110.25" customHeight="1" x14ac:dyDescent="0.3">
      <c r="A145" s="24"/>
      <c r="B145" s="112"/>
      <c r="C145" s="107"/>
      <c r="D145" s="21" t="s">
        <v>12</v>
      </c>
      <c r="E145" s="35">
        <f>O145+M145+K145+I145+G145</f>
        <v>0</v>
      </c>
      <c r="F145" s="35">
        <f>P145+N145+L145+J145+H145</f>
        <v>0</v>
      </c>
      <c r="G145" s="46">
        <v>0</v>
      </c>
      <c r="H145" s="46"/>
      <c r="I145" s="46">
        <v>0</v>
      </c>
      <c r="J145" s="41"/>
      <c r="K145" s="46">
        <v>0</v>
      </c>
      <c r="L145" s="46"/>
      <c r="M145" s="46">
        <v>0</v>
      </c>
      <c r="N145" s="46"/>
      <c r="O145" s="46">
        <v>0</v>
      </c>
      <c r="P145" s="41"/>
    </row>
    <row r="146" spans="1:16" ht="21.75" customHeight="1" x14ac:dyDescent="0.3">
      <c r="A146" s="80" t="s">
        <v>119</v>
      </c>
      <c r="B146" s="112" t="s">
        <v>28</v>
      </c>
      <c r="C146" s="107"/>
      <c r="D146" s="94" t="s">
        <v>7</v>
      </c>
      <c r="E146" s="92">
        <f>E148+E149+E150+E151</f>
        <v>36</v>
      </c>
      <c r="F146" s="92">
        <f>F148+F149+F150+F151</f>
        <v>0</v>
      </c>
      <c r="G146" s="92">
        <f t="shared" ref="G146:P146" si="85">G148+G149+G150+G151</f>
        <v>0</v>
      </c>
      <c r="H146" s="92">
        <f t="shared" si="85"/>
        <v>0</v>
      </c>
      <c r="I146" s="92">
        <f t="shared" si="85"/>
        <v>9</v>
      </c>
      <c r="J146" s="92">
        <f t="shared" si="85"/>
        <v>0</v>
      </c>
      <c r="K146" s="92">
        <f t="shared" si="85"/>
        <v>9</v>
      </c>
      <c r="L146" s="92">
        <f t="shared" si="85"/>
        <v>0</v>
      </c>
      <c r="M146" s="92">
        <f t="shared" si="85"/>
        <v>9</v>
      </c>
      <c r="N146" s="92">
        <f t="shared" si="85"/>
        <v>0</v>
      </c>
      <c r="O146" s="92">
        <f t="shared" si="85"/>
        <v>9</v>
      </c>
      <c r="P146" s="92">
        <f t="shared" si="85"/>
        <v>0</v>
      </c>
    </row>
    <row r="147" spans="1:16" ht="27" customHeight="1" x14ac:dyDescent="0.3">
      <c r="A147" s="24"/>
      <c r="B147" s="112"/>
      <c r="C147" s="107"/>
      <c r="D147" s="21" t="s">
        <v>4</v>
      </c>
      <c r="E147" s="35"/>
      <c r="F147" s="35"/>
      <c r="G147" s="41"/>
      <c r="H147" s="41"/>
      <c r="I147" s="41"/>
      <c r="J147" s="41"/>
      <c r="K147" s="41"/>
      <c r="L147" s="41"/>
      <c r="M147" s="41"/>
      <c r="N147" s="41"/>
      <c r="O147" s="41"/>
      <c r="P147" s="41"/>
    </row>
    <row r="148" spans="1:16" ht="57" customHeight="1" x14ac:dyDescent="0.3">
      <c r="A148" s="24"/>
      <c r="B148" s="112"/>
      <c r="C148" s="107"/>
      <c r="D148" s="21" t="s">
        <v>9</v>
      </c>
      <c r="E148" s="35">
        <f t="shared" ref="E148:E150" si="86">O148+M148+K148+I148+G148</f>
        <v>0</v>
      </c>
      <c r="F148" s="35">
        <f t="shared" ref="F148:F150" si="87">P148+N148+L148+J148+H148</f>
        <v>0</v>
      </c>
      <c r="G148" s="41">
        <v>0</v>
      </c>
      <c r="H148" s="41"/>
      <c r="I148" s="41">
        <v>0</v>
      </c>
      <c r="J148" s="41"/>
      <c r="K148" s="41">
        <v>0</v>
      </c>
      <c r="L148" s="41"/>
      <c r="M148" s="41">
        <v>0</v>
      </c>
      <c r="N148" s="41"/>
      <c r="O148" s="41">
        <v>0</v>
      </c>
      <c r="P148" s="41"/>
    </row>
    <row r="149" spans="1:16" ht="25.5" customHeight="1" x14ac:dyDescent="0.3">
      <c r="A149" s="24"/>
      <c r="B149" s="112"/>
      <c r="C149" s="107"/>
      <c r="D149" s="21" t="s">
        <v>10</v>
      </c>
      <c r="E149" s="35">
        <f t="shared" si="86"/>
        <v>0</v>
      </c>
      <c r="F149" s="35">
        <f t="shared" si="87"/>
        <v>0</v>
      </c>
      <c r="G149" s="41">
        <v>0</v>
      </c>
      <c r="H149" s="41"/>
      <c r="I149" s="41">
        <v>0</v>
      </c>
      <c r="J149" s="41"/>
      <c r="K149" s="41">
        <v>0</v>
      </c>
      <c r="L149" s="41"/>
      <c r="M149" s="41">
        <v>0</v>
      </c>
      <c r="N149" s="41"/>
      <c r="O149" s="41">
        <v>0</v>
      </c>
      <c r="P149" s="41"/>
    </row>
    <row r="150" spans="1:16" ht="26.25" customHeight="1" x14ac:dyDescent="0.3">
      <c r="A150" s="24"/>
      <c r="B150" s="112"/>
      <c r="C150" s="107"/>
      <c r="D150" s="21" t="s">
        <v>11</v>
      </c>
      <c r="E150" s="35">
        <f t="shared" si="86"/>
        <v>36</v>
      </c>
      <c r="F150" s="35">
        <f t="shared" si="87"/>
        <v>0</v>
      </c>
      <c r="G150" s="37">
        <v>0</v>
      </c>
      <c r="H150" s="41"/>
      <c r="I150" s="41">
        <v>9</v>
      </c>
      <c r="J150" s="41"/>
      <c r="K150" s="41">
        <v>9</v>
      </c>
      <c r="L150" s="41"/>
      <c r="M150" s="41">
        <v>9</v>
      </c>
      <c r="N150" s="41"/>
      <c r="O150" s="41">
        <v>9</v>
      </c>
      <c r="P150" s="41"/>
    </row>
    <row r="151" spans="1:16" ht="57" customHeight="1" x14ac:dyDescent="0.3">
      <c r="A151" s="24"/>
      <c r="B151" s="112"/>
      <c r="C151" s="108"/>
      <c r="D151" s="21" t="s">
        <v>12</v>
      </c>
      <c r="E151" s="35">
        <f>O151+M151+K151+I151+G151</f>
        <v>0</v>
      </c>
      <c r="F151" s="35">
        <f>P151+N151+L151+J151+H151</f>
        <v>0</v>
      </c>
      <c r="G151" s="41">
        <v>0</v>
      </c>
      <c r="H151" s="41"/>
      <c r="I151" s="41">
        <v>0</v>
      </c>
      <c r="J151" s="41"/>
      <c r="K151" s="41">
        <v>0</v>
      </c>
      <c r="L151" s="41"/>
      <c r="M151" s="41">
        <v>0</v>
      </c>
      <c r="N151" s="41"/>
      <c r="O151" s="41">
        <v>0</v>
      </c>
      <c r="P151" s="41"/>
    </row>
    <row r="152" spans="1:16" ht="33" customHeight="1" x14ac:dyDescent="0.2">
      <c r="A152" s="85" t="s">
        <v>54</v>
      </c>
      <c r="B152" s="103" t="s">
        <v>69</v>
      </c>
      <c r="C152" s="103" t="s">
        <v>133</v>
      </c>
      <c r="D152" s="99" t="s">
        <v>7</v>
      </c>
      <c r="E152" s="97">
        <f>E154+E155+E156+E157</f>
        <v>148006.24</v>
      </c>
      <c r="F152" s="97">
        <f>F154+F155+F156+F157</f>
        <v>0</v>
      </c>
      <c r="G152" s="98">
        <f>G158+G164+G170+G176</f>
        <v>32531.360000000001</v>
      </c>
      <c r="H152" s="98">
        <f>H158+H164+H170+H176</f>
        <v>0</v>
      </c>
      <c r="I152" s="98">
        <f>I158+I164+I170+I176</f>
        <v>28618.36</v>
      </c>
      <c r="J152" s="98">
        <f>J158+J164+J170+J176</f>
        <v>0</v>
      </c>
      <c r="K152" s="98">
        <f t="shared" ref="K152:P152" si="88">K158+K164+K170+K176</f>
        <v>29618.84</v>
      </c>
      <c r="L152" s="98">
        <f t="shared" si="88"/>
        <v>0</v>
      </c>
      <c r="M152" s="98">
        <f t="shared" si="88"/>
        <v>28618.84</v>
      </c>
      <c r="N152" s="98">
        <f t="shared" si="88"/>
        <v>0</v>
      </c>
      <c r="O152" s="98">
        <f t="shared" si="88"/>
        <v>28618.84</v>
      </c>
      <c r="P152" s="98">
        <f t="shared" si="88"/>
        <v>0</v>
      </c>
    </row>
    <row r="153" spans="1:16" ht="27" customHeight="1" x14ac:dyDescent="0.2">
      <c r="A153" s="45"/>
      <c r="B153" s="104"/>
      <c r="C153" s="104"/>
      <c r="D153" s="17" t="s">
        <v>4</v>
      </c>
      <c r="E153" s="35"/>
      <c r="F153" s="35"/>
      <c r="G153" s="39"/>
      <c r="H153" s="39"/>
      <c r="I153" s="39"/>
      <c r="J153" s="39"/>
      <c r="K153" s="39"/>
      <c r="L153" s="39"/>
      <c r="M153" s="39"/>
      <c r="N153" s="39"/>
      <c r="O153" s="39"/>
      <c r="P153" s="39"/>
    </row>
    <row r="154" spans="1:16" ht="47.25" customHeight="1" x14ac:dyDescent="0.2">
      <c r="A154" s="45"/>
      <c r="B154" s="104"/>
      <c r="C154" s="104"/>
      <c r="D154" s="18" t="s">
        <v>9</v>
      </c>
      <c r="E154" s="35">
        <f t="shared" ref="E154:F157" si="89">E160+E166+E172+E178</f>
        <v>0</v>
      </c>
      <c r="F154" s="35">
        <f t="shared" si="89"/>
        <v>0</v>
      </c>
      <c r="G154" s="37">
        <f t="shared" ref="G154:P157" si="90">G160+G166+G172+G178</f>
        <v>0</v>
      </c>
      <c r="H154" s="37">
        <f t="shared" si="90"/>
        <v>0</v>
      </c>
      <c r="I154" s="37">
        <f t="shared" si="90"/>
        <v>0</v>
      </c>
      <c r="J154" s="37">
        <f t="shared" si="90"/>
        <v>0</v>
      </c>
      <c r="K154" s="37">
        <f t="shared" si="90"/>
        <v>0</v>
      </c>
      <c r="L154" s="37">
        <f t="shared" si="90"/>
        <v>0</v>
      </c>
      <c r="M154" s="37">
        <f t="shared" si="90"/>
        <v>0</v>
      </c>
      <c r="N154" s="37">
        <f t="shared" si="90"/>
        <v>0</v>
      </c>
      <c r="O154" s="37">
        <f t="shared" si="90"/>
        <v>0</v>
      </c>
      <c r="P154" s="37">
        <f t="shared" si="90"/>
        <v>0</v>
      </c>
    </row>
    <row r="155" spans="1:16" ht="30.75" customHeight="1" x14ac:dyDescent="0.2">
      <c r="A155" s="45"/>
      <c r="B155" s="104"/>
      <c r="C155" s="104"/>
      <c r="D155" s="19" t="s">
        <v>10</v>
      </c>
      <c r="E155" s="35">
        <f t="shared" si="89"/>
        <v>0</v>
      </c>
      <c r="F155" s="35">
        <f t="shared" si="89"/>
        <v>0</v>
      </c>
      <c r="G155" s="37">
        <f t="shared" si="90"/>
        <v>0</v>
      </c>
      <c r="H155" s="37">
        <f t="shared" si="90"/>
        <v>0</v>
      </c>
      <c r="I155" s="37">
        <f t="shared" si="90"/>
        <v>0</v>
      </c>
      <c r="J155" s="37">
        <f t="shared" si="90"/>
        <v>0</v>
      </c>
      <c r="K155" s="37">
        <f t="shared" si="90"/>
        <v>0</v>
      </c>
      <c r="L155" s="37">
        <f t="shared" si="90"/>
        <v>0</v>
      </c>
      <c r="M155" s="37">
        <f t="shared" si="90"/>
        <v>0</v>
      </c>
      <c r="N155" s="37">
        <f t="shared" si="90"/>
        <v>0</v>
      </c>
      <c r="O155" s="37">
        <f t="shared" si="90"/>
        <v>0</v>
      </c>
      <c r="P155" s="37">
        <f t="shared" si="90"/>
        <v>0</v>
      </c>
    </row>
    <row r="156" spans="1:16" ht="30.75" customHeight="1" x14ac:dyDescent="0.2">
      <c r="A156" s="45"/>
      <c r="B156" s="104"/>
      <c r="C156" s="104"/>
      <c r="D156" s="20" t="s">
        <v>11</v>
      </c>
      <c r="E156" s="35">
        <f t="shared" si="89"/>
        <v>147569.44</v>
      </c>
      <c r="F156" s="35">
        <f t="shared" si="89"/>
        <v>0</v>
      </c>
      <c r="G156" s="37">
        <f t="shared" si="90"/>
        <v>32444</v>
      </c>
      <c r="H156" s="37">
        <f t="shared" si="90"/>
        <v>0</v>
      </c>
      <c r="I156" s="37">
        <f t="shared" si="90"/>
        <v>28531</v>
      </c>
      <c r="J156" s="37">
        <f t="shared" si="90"/>
        <v>0</v>
      </c>
      <c r="K156" s="37">
        <f t="shared" si="90"/>
        <v>29531.48</v>
      </c>
      <c r="L156" s="37">
        <f t="shared" si="90"/>
        <v>0</v>
      </c>
      <c r="M156" s="37">
        <f t="shared" si="90"/>
        <v>28531.48</v>
      </c>
      <c r="N156" s="37">
        <f t="shared" si="90"/>
        <v>0</v>
      </c>
      <c r="O156" s="37">
        <f t="shared" si="90"/>
        <v>28531.48</v>
      </c>
      <c r="P156" s="37">
        <f t="shared" si="90"/>
        <v>0</v>
      </c>
    </row>
    <row r="157" spans="1:16" ht="45.75" customHeight="1" x14ac:dyDescent="0.2">
      <c r="A157" s="45"/>
      <c r="B157" s="105"/>
      <c r="C157" s="104"/>
      <c r="D157" s="21" t="s">
        <v>12</v>
      </c>
      <c r="E157" s="35">
        <f t="shared" si="89"/>
        <v>436.8</v>
      </c>
      <c r="F157" s="35">
        <f t="shared" si="89"/>
        <v>0</v>
      </c>
      <c r="G157" s="37">
        <f t="shared" si="90"/>
        <v>87.36</v>
      </c>
      <c r="H157" s="37">
        <f t="shared" si="90"/>
        <v>0</v>
      </c>
      <c r="I157" s="37">
        <f t="shared" si="90"/>
        <v>87.36</v>
      </c>
      <c r="J157" s="37">
        <f t="shared" si="90"/>
        <v>0</v>
      </c>
      <c r="K157" s="37">
        <f t="shared" si="90"/>
        <v>87.36</v>
      </c>
      <c r="L157" s="37">
        <f t="shared" si="90"/>
        <v>0</v>
      </c>
      <c r="M157" s="37">
        <f t="shared" si="90"/>
        <v>87.36</v>
      </c>
      <c r="N157" s="37">
        <f t="shared" si="90"/>
        <v>0</v>
      </c>
      <c r="O157" s="37">
        <f t="shared" si="90"/>
        <v>87.36</v>
      </c>
      <c r="P157" s="37">
        <f t="shared" si="90"/>
        <v>0</v>
      </c>
    </row>
    <row r="158" spans="1:16" ht="27" customHeight="1" x14ac:dyDescent="0.2">
      <c r="A158" s="85" t="s">
        <v>120</v>
      </c>
      <c r="B158" s="103" t="s">
        <v>49</v>
      </c>
      <c r="C158" s="104"/>
      <c r="D158" s="95" t="s">
        <v>7</v>
      </c>
      <c r="E158" s="92">
        <f t="shared" ref="E158:J158" si="91">E160+E161+E162+E163</f>
        <v>2019</v>
      </c>
      <c r="F158" s="92">
        <f t="shared" si="91"/>
        <v>0</v>
      </c>
      <c r="G158" s="93">
        <f t="shared" si="91"/>
        <v>1059</v>
      </c>
      <c r="H158" s="93">
        <f t="shared" si="91"/>
        <v>0</v>
      </c>
      <c r="I158" s="93">
        <f t="shared" si="91"/>
        <v>240</v>
      </c>
      <c r="J158" s="93">
        <f t="shared" si="91"/>
        <v>0</v>
      </c>
      <c r="K158" s="93">
        <f t="shared" ref="K158:P158" si="92">K160+K161+K162+K163</f>
        <v>240</v>
      </c>
      <c r="L158" s="93">
        <f t="shared" si="92"/>
        <v>0</v>
      </c>
      <c r="M158" s="93">
        <f t="shared" si="92"/>
        <v>240</v>
      </c>
      <c r="N158" s="93">
        <f t="shared" si="92"/>
        <v>0</v>
      </c>
      <c r="O158" s="93">
        <f t="shared" si="92"/>
        <v>240</v>
      </c>
      <c r="P158" s="93">
        <f t="shared" si="92"/>
        <v>0</v>
      </c>
    </row>
    <row r="159" spans="1:16" ht="22.5" customHeight="1" x14ac:dyDescent="0.2">
      <c r="A159" s="45"/>
      <c r="B159" s="104"/>
      <c r="C159" s="104"/>
      <c r="D159" s="17" t="s">
        <v>4</v>
      </c>
      <c r="E159" s="35"/>
      <c r="F159" s="35"/>
      <c r="G159" s="39"/>
      <c r="H159" s="39"/>
      <c r="I159" s="39"/>
      <c r="J159" s="39"/>
      <c r="K159" s="39"/>
      <c r="L159" s="39"/>
      <c r="M159" s="39"/>
      <c r="N159" s="39"/>
      <c r="O159" s="39"/>
      <c r="P159" s="39"/>
    </row>
    <row r="160" spans="1:16" ht="45.75" customHeight="1" x14ac:dyDescent="0.2">
      <c r="A160" s="45"/>
      <c r="B160" s="104"/>
      <c r="C160" s="104"/>
      <c r="D160" s="18" t="s">
        <v>9</v>
      </c>
      <c r="E160" s="35">
        <f t="shared" ref="E160:E161" si="93">O160+M160+K160+I160+G160</f>
        <v>0</v>
      </c>
      <c r="F160" s="35">
        <f t="shared" ref="F160:F162" si="94">P160+N160+L160+J160+H160</f>
        <v>0</v>
      </c>
      <c r="G160" s="39">
        <v>0</v>
      </c>
      <c r="H160" s="39"/>
      <c r="I160" s="39">
        <v>0</v>
      </c>
      <c r="J160" s="39"/>
      <c r="K160" s="39">
        <v>0</v>
      </c>
      <c r="L160" s="39"/>
      <c r="M160" s="39">
        <v>0</v>
      </c>
      <c r="N160" s="39"/>
      <c r="O160" s="39">
        <v>0</v>
      </c>
      <c r="P160" s="39"/>
    </row>
    <row r="161" spans="1:16" ht="25.5" customHeight="1" x14ac:dyDescent="0.2">
      <c r="A161" s="45"/>
      <c r="B161" s="104"/>
      <c r="C161" s="104"/>
      <c r="D161" s="19" t="s">
        <v>10</v>
      </c>
      <c r="E161" s="35">
        <f t="shared" si="93"/>
        <v>0</v>
      </c>
      <c r="F161" s="35">
        <f t="shared" si="94"/>
        <v>0</v>
      </c>
      <c r="G161" s="39">
        <v>0</v>
      </c>
      <c r="H161" s="39"/>
      <c r="I161" s="39">
        <v>0</v>
      </c>
      <c r="J161" s="39"/>
      <c r="K161" s="39">
        <v>0</v>
      </c>
      <c r="L161" s="39"/>
      <c r="M161" s="39">
        <v>0</v>
      </c>
      <c r="N161" s="39"/>
      <c r="O161" s="39">
        <v>0</v>
      </c>
      <c r="P161" s="39"/>
    </row>
    <row r="162" spans="1:16" ht="24.75" customHeight="1" x14ac:dyDescent="0.2">
      <c r="A162" s="45"/>
      <c r="B162" s="104"/>
      <c r="C162" s="104"/>
      <c r="D162" s="20" t="s">
        <v>11</v>
      </c>
      <c r="E162" s="35">
        <f>O162+M162+K162+I162+G162</f>
        <v>2019</v>
      </c>
      <c r="F162" s="35">
        <f t="shared" si="94"/>
        <v>0</v>
      </c>
      <c r="G162" s="39">
        <v>1059</v>
      </c>
      <c r="H162" s="39"/>
      <c r="I162" s="39">
        <v>240</v>
      </c>
      <c r="J162" s="39"/>
      <c r="K162" s="39">
        <v>240</v>
      </c>
      <c r="L162" s="39"/>
      <c r="M162" s="39">
        <v>240</v>
      </c>
      <c r="N162" s="39"/>
      <c r="O162" s="39">
        <v>240</v>
      </c>
      <c r="P162" s="39"/>
    </row>
    <row r="163" spans="1:16" ht="90.75" customHeight="1" x14ac:dyDescent="0.2">
      <c r="A163" s="45"/>
      <c r="B163" s="104"/>
      <c r="C163" s="104"/>
      <c r="D163" s="21" t="s">
        <v>12</v>
      </c>
      <c r="E163" s="35">
        <f>O163+M163+K163+I163+G163</f>
        <v>0</v>
      </c>
      <c r="F163" s="35">
        <f>P163+N163+L163+J163+H163</f>
        <v>0</v>
      </c>
      <c r="G163" s="39">
        <v>0</v>
      </c>
      <c r="H163" s="39"/>
      <c r="I163" s="39">
        <v>0</v>
      </c>
      <c r="J163" s="39"/>
      <c r="K163" s="39">
        <v>0</v>
      </c>
      <c r="L163" s="39"/>
      <c r="M163" s="39">
        <v>0</v>
      </c>
      <c r="N163" s="39"/>
      <c r="O163" s="39">
        <v>0</v>
      </c>
      <c r="P163" s="39"/>
    </row>
    <row r="164" spans="1:16" ht="33.75" customHeight="1" x14ac:dyDescent="0.2">
      <c r="A164" s="85" t="s">
        <v>121</v>
      </c>
      <c r="B164" s="103" t="s">
        <v>50</v>
      </c>
      <c r="C164" s="104"/>
      <c r="D164" s="95" t="s">
        <v>7</v>
      </c>
      <c r="E164" s="92">
        <f>E166+E167+E168+E169</f>
        <v>14716</v>
      </c>
      <c r="F164" s="92">
        <f t="shared" ref="F164:P164" si="95">F166+F167+F168+F169</f>
        <v>0</v>
      </c>
      <c r="G164" s="92">
        <f t="shared" si="95"/>
        <v>3096</v>
      </c>
      <c r="H164" s="92">
        <f t="shared" si="95"/>
        <v>0</v>
      </c>
      <c r="I164" s="92">
        <f t="shared" si="95"/>
        <v>2905</v>
      </c>
      <c r="J164" s="92">
        <f t="shared" si="95"/>
        <v>0</v>
      </c>
      <c r="K164" s="92">
        <f t="shared" si="95"/>
        <v>2905</v>
      </c>
      <c r="L164" s="92">
        <f t="shared" si="95"/>
        <v>0</v>
      </c>
      <c r="M164" s="92">
        <f t="shared" si="95"/>
        <v>2905</v>
      </c>
      <c r="N164" s="92">
        <f t="shared" si="95"/>
        <v>0</v>
      </c>
      <c r="O164" s="92">
        <f t="shared" si="95"/>
        <v>2905</v>
      </c>
      <c r="P164" s="92">
        <f t="shared" si="95"/>
        <v>0</v>
      </c>
    </row>
    <row r="165" spans="1:16" ht="33" customHeight="1" x14ac:dyDescent="0.2">
      <c r="A165" s="45"/>
      <c r="B165" s="104"/>
      <c r="C165" s="104"/>
      <c r="D165" s="17" t="s">
        <v>4</v>
      </c>
      <c r="E165" s="35"/>
      <c r="F165" s="35"/>
      <c r="G165" s="39"/>
      <c r="H165" s="39"/>
      <c r="I165" s="39"/>
      <c r="J165" s="39"/>
      <c r="K165" s="39"/>
      <c r="L165" s="39"/>
      <c r="M165" s="39"/>
      <c r="N165" s="39"/>
      <c r="O165" s="39"/>
      <c r="P165" s="39"/>
    </row>
    <row r="166" spans="1:16" ht="45.75" customHeight="1" x14ac:dyDescent="0.2">
      <c r="A166" s="45"/>
      <c r="B166" s="104"/>
      <c r="C166" s="104"/>
      <c r="D166" s="18" t="s">
        <v>9</v>
      </c>
      <c r="E166" s="35">
        <f t="shared" ref="E166:E168" si="96">O166+M166+K166+I166+G166</f>
        <v>0</v>
      </c>
      <c r="F166" s="35">
        <f t="shared" ref="F166:F168" si="97">P166+N166+L166+J166+H166</f>
        <v>0</v>
      </c>
      <c r="G166" s="39">
        <v>0</v>
      </c>
      <c r="H166" s="39"/>
      <c r="I166" s="39">
        <v>0</v>
      </c>
      <c r="J166" s="39"/>
      <c r="K166" s="39">
        <v>0</v>
      </c>
      <c r="L166" s="39"/>
      <c r="M166" s="39">
        <v>0</v>
      </c>
      <c r="N166" s="39"/>
      <c r="O166" s="39">
        <v>0</v>
      </c>
      <c r="P166" s="39"/>
    </row>
    <row r="167" spans="1:16" ht="24" customHeight="1" x14ac:dyDescent="0.2">
      <c r="A167" s="45"/>
      <c r="B167" s="104"/>
      <c r="C167" s="104"/>
      <c r="D167" s="19" t="s">
        <v>10</v>
      </c>
      <c r="E167" s="35">
        <f t="shared" si="96"/>
        <v>0</v>
      </c>
      <c r="F167" s="35">
        <f t="shared" si="97"/>
        <v>0</v>
      </c>
      <c r="G167" s="39">
        <v>0</v>
      </c>
      <c r="H167" s="39"/>
      <c r="I167" s="39">
        <v>0</v>
      </c>
      <c r="J167" s="39"/>
      <c r="K167" s="39">
        <v>0</v>
      </c>
      <c r="L167" s="39"/>
      <c r="M167" s="39">
        <v>0</v>
      </c>
      <c r="N167" s="39"/>
      <c r="O167" s="39">
        <v>0</v>
      </c>
      <c r="P167" s="39"/>
    </row>
    <row r="168" spans="1:16" ht="25.5" customHeight="1" x14ac:dyDescent="0.2">
      <c r="A168" s="45"/>
      <c r="B168" s="104"/>
      <c r="C168" s="104"/>
      <c r="D168" s="20" t="s">
        <v>11</v>
      </c>
      <c r="E168" s="35">
        <f t="shared" si="96"/>
        <v>14591</v>
      </c>
      <c r="F168" s="35">
        <f t="shared" si="97"/>
        <v>0</v>
      </c>
      <c r="G168" s="36">
        <v>3071</v>
      </c>
      <c r="H168" s="39"/>
      <c r="I168" s="36">
        <v>2880</v>
      </c>
      <c r="J168" s="39"/>
      <c r="K168" s="39">
        <v>2880</v>
      </c>
      <c r="L168" s="39"/>
      <c r="M168" s="39">
        <v>2880</v>
      </c>
      <c r="N168" s="39"/>
      <c r="O168" s="39">
        <v>2880</v>
      </c>
      <c r="P168" s="39"/>
    </row>
    <row r="169" spans="1:16" ht="45.75" customHeight="1" x14ac:dyDescent="0.2">
      <c r="A169" s="45"/>
      <c r="B169" s="105"/>
      <c r="C169" s="104"/>
      <c r="D169" s="21" t="s">
        <v>12</v>
      </c>
      <c r="E169" s="35">
        <f>O169+M169+K169+I169+G169</f>
        <v>125</v>
      </c>
      <c r="F169" s="35">
        <f>P169+N169+L169+J169+H169</f>
        <v>0</v>
      </c>
      <c r="G169" s="39">
        <v>25</v>
      </c>
      <c r="H169" s="39"/>
      <c r="I169" s="39">
        <v>25</v>
      </c>
      <c r="J169" s="39"/>
      <c r="K169" s="39">
        <v>25</v>
      </c>
      <c r="L169" s="39"/>
      <c r="M169" s="39">
        <v>25</v>
      </c>
      <c r="N169" s="39"/>
      <c r="O169" s="39">
        <v>25</v>
      </c>
      <c r="P169" s="39"/>
    </row>
    <row r="170" spans="1:16" ht="30.75" customHeight="1" x14ac:dyDescent="0.2">
      <c r="A170" s="85" t="s">
        <v>122</v>
      </c>
      <c r="B170" s="103" t="s">
        <v>51</v>
      </c>
      <c r="C170" s="104"/>
      <c r="D170" s="95" t="s">
        <v>7</v>
      </c>
      <c r="E170" s="92">
        <f>E172+E173+E174+E175</f>
        <v>32693.239999999998</v>
      </c>
      <c r="F170" s="92">
        <f t="shared" ref="F170:P170" si="98">F172+F173+F174+F175</f>
        <v>0</v>
      </c>
      <c r="G170" s="92">
        <f t="shared" si="98"/>
        <v>7730.36</v>
      </c>
      <c r="H170" s="92">
        <f t="shared" si="98"/>
        <v>0</v>
      </c>
      <c r="I170" s="92">
        <f t="shared" si="98"/>
        <v>5990.36</v>
      </c>
      <c r="J170" s="92">
        <f t="shared" si="98"/>
        <v>0</v>
      </c>
      <c r="K170" s="92">
        <f t="shared" si="98"/>
        <v>6990.8399999999992</v>
      </c>
      <c r="L170" s="92">
        <f t="shared" si="98"/>
        <v>0</v>
      </c>
      <c r="M170" s="92">
        <f t="shared" si="98"/>
        <v>5990.8399999999992</v>
      </c>
      <c r="N170" s="92">
        <f t="shared" si="98"/>
        <v>0</v>
      </c>
      <c r="O170" s="92">
        <f t="shared" si="98"/>
        <v>5990.8399999999992</v>
      </c>
      <c r="P170" s="92">
        <f t="shared" si="98"/>
        <v>0</v>
      </c>
    </row>
    <row r="171" spans="1:16" ht="28.5" customHeight="1" x14ac:dyDescent="0.2">
      <c r="A171" s="45"/>
      <c r="B171" s="104"/>
      <c r="C171" s="104"/>
      <c r="D171" s="17" t="s">
        <v>4</v>
      </c>
      <c r="E171" s="35"/>
      <c r="F171" s="35"/>
      <c r="G171" s="39"/>
      <c r="H171" s="39"/>
      <c r="I171" s="39"/>
      <c r="J171" s="39"/>
      <c r="K171" s="39"/>
      <c r="L171" s="39"/>
      <c r="M171" s="39"/>
      <c r="N171" s="39"/>
      <c r="O171" s="39"/>
      <c r="P171" s="39"/>
    </row>
    <row r="172" spans="1:16" ht="45.75" customHeight="1" x14ac:dyDescent="0.2">
      <c r="A172" s="45"/>
      <c r="B172" s="104"/>
      <c r="C172" s="104"/>
      <c r="D172" s="18" t="s">
        <v>9</v>
      </c>
      <c r="E172" s="35">
        <f t="shared" ref="E172:E174" si="99">O172+M172+K172+I172+G172</f>
        <v>0</v>
      </c>
      <c r="F172" s="35">
        <f t="shared" ref="F172:F174" si="100">P172+N172+L172+J172+H172</f>
        <v>0</v>
      </c>
      <c r="G172" s="39">
        <v>0</v>
      </c>
      <c r="H172" s="39"/>
      <c r="I172" s="39">
        <v>0</v>
      </c>
      <c r="J172" s="39"/>
      <c r="K172" s="39"/>
      <c r="L172" s="39"/>
      <c r="M172" s="39"/>
      <c r="N172" s="39"/>
      <c r="O172" s="39"/>
      <c r="P172" s="39"/>
    </row>
    <row r="173" spans="1:16" ht="25.5" customHeight="1" x14ac:dyDescent="0.2">
      <c r="A173" s="45"/>
      <c r="B173" s="104"/>
      <c r="C173" s="104"/>
      <c r="D173" s="19" t="s">
        <v>10</v>
      </c>
      <c r="E173" s="35">
        <f t="shared" si="99"/>
        <v>0</v>
      </c>
      <c r="F173" s="35">
        <f t="shared" si="100"/>
        <v>0</v>
      </c>
      <c r="G173" s="39">
        <v>0</v>
      </c>
      <c r="H173" s="39"/>
      <c r="I173" s="39">
        <v>0</v>
      </c>
      <c r="J173" s="39"/>
      <c r="K173" s="39"/>
      <c r="L173" s="39"/>
      <c r="M173" s="39"/>
      <c r="N173" s="39"/>
      <c r="O173" s="39"/>
      <c r="P173" s="39"/>
    </row>
    <row r="174" spans="1:16" ht="24.75" customHeight="1" x14ac:dyDescent="0.2">
      <c r="A174" s="45"/>
      <c r="B174" s="104"/>
      <c r="C174" s="104"/>
      <c r="D174" s="20" t="s">
        <v>11</v>
      </c>
      <c r="E174" s="35">
        <f t="shared" si="99"/>
        <v>32381.439999999999</v>
      </c>
      <c r="F174" s="35">
        <f t="shared" si="100"/>
        <v>0</v>
      </c>
      <c r="G174" s="36">
        <v>7668</v>
      </c>
      <c r="H174" s="39"/>
      <c r="I174" s="36">
        <v>5928</v>
      </c>
      <c r="J174" s="39"/>
      <c r="K174" s="36">
        <v>6928.48</v>
      </c>
      <c r="L174" s="39"/>
      <c r="M174" s="36">
        <v>5928.48</v>
      </c>
      <c r="N174" s="39"/>
      <c r="O174" s="36">
        <v>5928.48</v>
      </c>
      <c r="P174" s="39"/>
    </row>
    <row r="175" spans="1:16" ht="45.75" customHeight="1" x14ac:dyDescent="0.2">
      <c r="A175" s="45"/>
      <c r="B175" s="105"/>
      <c r="C175" s="104"/>
      <c r="D175" s="21" t="s">
        <v>12</v>
      </c>
      <c r="E175" s="35">
        <f>O175+M175+K175+I175+G175</f>
        <v>311.8</v>
      </c>
      <c r="F175" s="35">
        <f>P175+N175+L175+J175+H175</f>
        <v>0</v>
      </c>
      <c r="G175" s="36">
        <v>62.36</v>
      </c>
      <c r="H175" s="39"/>
      <c r="I175" s="36">
        <v>62.36</v>
      </c>
      <c r="J175" s="39"/>
      <c r="K175" s="36">
        <v>62.36</v>
      </c>
      <c r="L175" s="39"/>
      <c r="M175" s="36">
        <v>62.36</v>
      </c>
      <c r="N175" s="39"/>
      <c r="O175" s="36">
        <v>62.36</v>
      </c>
      <c r="P175" s="39"/>
    </row>
    <row r="176" spans="1:16" ht="31.5" customHeight="1" x14ac:dyDescent="0.2">
      <c r="A176" s="85" t="s">
        <v>123</v>
      </c>
      <c r="B176" s="103" t="s">
        <v>20</v>
      </c>
      <c r="C176" s="104"/>
      <c r="D176" s="95" t="s">
        <v>7</v>
      </c>
      <c r="E176" s="92">
        <f>E178+E179+E180+E181</f>
        <v>98578</v>
      </c>
      <c r="F176" s="92">
        <f t="shared" ref="F176:P176" si="101">F178+F179+F180+F181</f>
        <v>0</v>
      </c>
      <c r="G176" s="92">
        <f t="shared" si="101"/>
        <v>20646</v>
      </c>
      <c r="H176" s="92">
        <f t="shared" si="101"/>
        <v>0</v>
      </c>
      <c r="I176" s="92">
        <f t="shared" si="101"/>
        <v>19483</v>
      </c>
      <c r="J176" s="92">
        <f t="shared" si="101"/>
        <v>0</v>
      </c>
      <c r="K176" s="92">
        <f t="shared" si="101"/>
        <v>19483</v>
      </c>
      <c r="L176" s="92">
        <f t="shared" si="101"/>
        <v>0</v>
      </c>
      <c r="M176" s="92">
        <f t="shared" si="101"/>
        <v>19483</v>
      </c>
      <c r="N176" s="92">
        <f t="shared" si="101"/>
        <v>0</v>
      </c>
      <c r="O176" s="92">
        <f t="shared" si="101"/>
        <v>19483</v>
      </c>
      <c r="P176" s="92">
        <f t="shared" si="101"/>
        <v>0</v>
      </c>
    </row>
    <row r="177" spans="1:16" ht="24.75" customHeight="1" x14ac:dyDescent="0.2">
      <c r="A177" s="45"/>
      <c r="B177" s="104"/>
      <c r="C177" s="104"/>
      <c r="D177" s="17" t="s">
        <v>4</v>
      </c>
      <c r="E177" s="35"/>
      <c r="F177" s="35"/>
      <c r="G177" s="39"/>
      <c r="H177" s="39"/>
      <c r="I177" s="39"/>
      <c r="J177" s="39"/>
      <c r="K177" s="39"/>
      <c r="L177" s="39"/>
      <c r="M177" s="39"/>
      <c r="N177" s="39"/>
      <c r="O177" s="39"/>
      <c r="P177" s="39"/>
    </row>
    <row r="178" spans="1:16" ht="45.75" customHeight="1" x14ac:dyDescent="0.2">
      <c r="A178" s="45"/>
      <c r="B178" s="104"/>
      <c r="C178" s="104"/>
      <c r="D178" s="18" t="s">
        <v>9</v>
      </c>
      <c r="E178" s="35">
        <f t="shared" ref="E178:E180" si="102">O178+M178+K178+I178+G178</f>
        <v>0</v>
      </c>
      <c r="F178" s="35">
        <f t="shared" ref="F178:F180" si="103">P178+N178+L178+J178+H178</f>
        <v>0</v>
      </c>
      <c r="G178" s="37">
        <v>0</v>
      </c>
      <c r="H178" s="39"/>
      <c r="I178" s="37">
        <v>0</v>
      </c>
      <c r="J178" s="39"/>
      <c r="K178" s="39"/>
      <c r="L178" s="39"/>
      <c r="M178" s="39"/>
      <c r="N178" s="39"/>
      <c r="O178" s="39"/>
      <c r="P178" s="39"/>
    </row>
    <row r="179" spans="1:16" ht="30" customHeight="1" x14ac:dyDescent="0.2">
      <c r="A179" s="45"/>
      <c r="B179" s="104"/>
      <c r="C179" s="104"/>
      <c r="D179" s="19" t="s">
        <v>10</v>
      </c>
      <c r="E179" s="35">
        <f t="shared" si="102"/>
        <v>0</v>
      </c>
      <c r="F179" s="35">
        <f t="shared" si="103"/>
        <v>0</v>
      </c>
      <c r="G179" s="37">
        <v>0</v>
      </c>
      <c r="H179" s="39"/>
      <c r="I179" s="37">
        <v>0</v>
      </c>
      <c r="J179" s="39"/>
      <c r="K179" s="39"/>
      <c r="L179" s="39"/>
      <c r="M179" s="39"/>
      <c r="N179" s="39"/>
      <c r="O179" s="39"/>
      <c r="P179" s="39"/>
    </row>
    <row r="180" spans="1:16" ht="28.5" customHeight="1" x14ac:dyDescent="0.2">
      <c r="A180" s="45"/>
      <c r="B180" s="104"/>
      <c r="C180" s="104"/>
      <c r="D180" s="20" t="s">
        <v>11</v>
      </c>
      <c r="E180" s="35">
        <f t="shared" si="102"/>
        <v>98578</v>
      </c>
      <c r="F180" s="35">
        <f t="shared" si="103"/>
        <v>0</v>
      </c>
      <c r="G180" s="36">
        <v>20646</v>
      </c>
      <c r="H180" s="39"/>
      <c r="I180" s="36">
        <v>19483</v>
      </c>
      <c r="J180" s="39"/>
      <c r="K180" s="39">
        <v>19483</v>
      </c>
      <c r="L180" s="39"/>
      <c r="M180" s="39">
        <v>19483</v>
      </c>
      <c r="N180" s="39"/>
      <c r="O180" s="39">
        <v>19483</v>
      </c>
      <c r="P180" s="39"/>
    </row>
    <row r="181" spans="1:16" ht="45.75" customHeight="1" x14ac:dyDescent="0.2">
      <c r="A181" s="45"/>
      <c r="B181" s="105"/>
      <c r="C181" s="105"/>
      <c r="D181" s="21" t="s">
        <v>12</v>
      </c>
      <c r="E181" s="35">
        <f>O181+M181+K181+I181+G181</f>
        <v>0</v>
      </c>
      <c r="F181" s="35">
        <f>P181+N181+L181+J181+H181</f>
        <v>0</v>
      </c>
      <c r="G181" s="39">
        <v>0</v>
      </c>
      <c r="H181" s="39"/>
      <c r="I181" s="39">
        <v>0</v>
      </c>
      <c r="J181" s="39"/>
      <c r="K181" s="39"/>
      <c r="L181" s="39"/>
      <c r="M181" s="39"/>
      <c r="N181" s="39"/>
      <c r="O181" s="39"/>
      <c r="P181" s="39"/>
    </row>
    <row r="182" spans="1:16" ht="31.5" customHeight="1" x14ac:dyDescent="0.2">
      <c r="A182" s="85" t="s">
        <v>56</v>
      </c>
      <c r="B182" s="103" t="s">
        <v>124</v>
      </c>
      <c r="C182" s="103" t="s">
        <v>31</v>
      </c>
      <c r="D182" s="49" t="s">
        <v>7</v>
      </c>
      <c r="E182" s="50">
        <f>E184+E185+E186+E187</f>
        <v>2752</v>
      </c>
      <c r="F182" s="50">
        <f t="shared" ref="F182:P182" si="104">F184+F185+F186+F187</f>
        <v>0</v>
      </c>
      <c r="G182" s="50">
        <f t="shared" si="104"/>
        <v>2752</v>
      </c>
      <c r="H182" s="50">
        <f t="shared" si="104"/>
        <v>0</v>
      </c>
      <c r="I182" s="50">
        <f t="shared" si="104"/>
        <v>0</v>
      </c>
      <c r="J182" s="50">
        <f t="shared" si="104"/>
        <v>0</v>
      </c>
      <c r="K182" s="50">
        <f t="shared" si="104"/>
        <v>0</v>
      </c>
      <c r="L182" s="50">
        <f t="shared" si="104"/>
        <v>0</v>
      </c>
      <c r="M182" s="50">
        <f t="shared" si="104"/>
        <v>0</v>
      </c>
      <c r="N182" s="50">
        <f t="shared" si="104"/>
        <v>0</v>
      </c>
      <c r="O182" s="50">
        <f t="shared" si="104"/>
        <v>0</v>
      </c>
      <c r="P182" s="50">
        <f t="shared" si="104"/>
        <v>0</v>
      </c>
    </row>
    <row r="183" spans="1:16" ht="24.75" customHeight="1" x14ac:dyDescent="0.2">
      <c r="A183" s="45"/>
      <c r="B183" s="104"/>
      <c r="C183" s="104"/>
      <c r="D183" s="17" t="s">
        <v>4</v>
      </c>
      <c r="E183" s="35"/>
      <c r="F183" s="35"/>
      <c r="G183" s="39"/>
      <c r="H183" s="39"/>
      <c r="I183" s="39"/>
      <c r="J183" s="39"/>
      <c r="K183" s="39"/>
      <c r="L183" s="39"/>
      <c r="M183" s="39"/>
      <c r="N183" s="39"/>
      <c r="O183" s="39"/>
      <c r="P183" s="39"/>
    </row>
    <row r="184" spans="1:16" ht="45.75" customHeight="1" x14ac:dyDescent="0.2">
      <c r="A184" s="45"/>
      <c r="B184" s="104"/>
      <c r="C184" s="104"/>
      <c r="D184" s="18" t="s">
        <v>9</v>
      </c>
      <c r="E184" s="35">
        <f t="shared" ref="E184:E186" si="105">O184+M184+K184+I184+G184</f>
        <v>0</v>
      </c>
      <c r="F184" s="35">
        <f t="shared" ref="F184:F186" si="106">P184+N184+L184+J184+H184</f>
        <v>0</v>
      </c>
      <c r="G184" s="37">
        <v>0</v>
      </c>
      <c r="H184" s="39"/>
      <c r="I184" s="37">
        <v>0</v>
      </c>
      <c r="J184" s="39"/>
      <c r="K184" s="39">
        <v>0</v>
      </c>
      <c r="L184" s="39"/>
      <c r="M184" s="39">
        <v>0</v>
      </c>
      <c r="N184" s="39"/>
      <c r="O184" s="39">
        <v>0</v>
      </c>
      <c r="P184" s="39"/>
    </row>
    <row r="185" spans="1:16" ht="30" customHeight="1" x14ac:dyDescent="0.2">
      <c r="A185" s="45"/>
      <c r="B185" s="104"/>
      <c r="C185" s="104"/>
      <c r="D185" s="19" t="s">
        <v>10</v>
      </c>
      <c r="E185" s="35">
        <f t="shared" si="105"/>
        <v>0</v>
      </c>
      <c r="F185" s="35">
        <f t="shared" si="106"/>
        <v>0</v>
      </c>
      <c r="G185" s="37">
        <v>0</v>
      </c>
      <c r="H185" s="39"/>
      <c r="I185" s="37">
        <v>0</v>
      </c>
      <c r="J185" s="39"/>
      <c r="K185" s="39">
        <v>0</v>
      </c>
      <c r="L185" s="39"/>
      <c r="M185" s="39">
        <v>0</v>
      </c>
      <c r="N185" s="39"/>
      <c r="O185" s="39">
        <v>0</v>
      </c>
      <c r="P185" s="39"/>
    </row>
    <row r="186" spans="1:16" ht="28.5" customHeight="1" x14ac:dyDescent="0.2">
      <c r="A186" s="45"/>
      <c r="B186" s="104"/>
      <c r="C186" s="104"/>
      <c r="D186" s="20" t="s">
        <v>11</v>
      </c>
      <c r="E186" s="35">
        <f t="shared" si="105"/>
        <v>2752</v>
      </c>
      <c r="F186" s="35">
        <f t="shared" si="106"/>
        <v>0</v>
      </c>
      <c r="G186" s="36">
        <v>2752</v>
      </c>
      <c r="H186" s="39"/>
      <c r="I186" s="36">
        <v>0</v>
      </c>
      <c r="J186" s="39"/>
      <c r="K186" s="39">
        <v>0</v>
      </c>
      <c r="L186" s="39"/>
      <c r="M186" s="39">
        <v>0</v>
      </c>
      <c r="N186" s="39"/>
      <c r="O186" s="39">
        <v>0</v>
      </c>
      <c r="P186" s="39"/>
    </row>
    <row r="187" spans="1:16" ht="45.75" customHeight="1" x14ac:dyDescent="0.2">
      <c r="A187" s="45"/>
      <c r="B187" s="105"/>
      <c r="C187" s="105"/>
      <c r="D187" s="21" t="s">
        <v>12</v>
      </c>
      <c r="E187" s="35">
        <f>O187+M187+K187+I187+G187</f>
        <v>0</v>
      </c>
      <c r="F187" s="35">
        <f>P187+N187+L187+J187+H187</f>
        <v>0</v>
      </c>
      <c r="G187" s="39">
        <v>0</v>
      </c>
      <c r="H187" s="39"/>
      <c r="I187" s="39">
        <v>0</v>
      </c>
      <c r="J187" s="39"/>
      <c r="K187" s="39">
        <v>0</v>
      </c>
      <c r="L187" s="39"/>
      <c r="M187" s="39">
        <v>0</v>
      </c>
      <c r="N187" s="39"/>
      <c r="O187" s="39">
        <v>0</v>
      </c>
      <c r="P187" s="39"/>
    </row>
    <row r="188" spans="1:16" ht="27" customHeight="1" x14ac:dyDescent="0.3">
      <c r="A188" s="83" t="s">
        <v>58</v>
      </c>
      <c r="B188" s="103" t="s">
        <v>82</v>
      </c>
      <c r="C188" s="106" t="s">
        <v>34</v>
      </c>
      <c r="D188" s="96" t="s">
        <v>7</v>
      </c>
      <c r="E188" s="97">
        <f t="shared" ref="E188:F188" si="107">E190+E191+E192+E193</f>
        <v>698866.78833999997</v>
      </c>
      <c r="F188" s="97">
        <f t="shared" si="107"/>
        <v>0</v>
      </c>
      <c r="G188" s="98">
        <f>G190+G191+G192+G193</f>
        <v>201943.07405999998</v>
      </c>
      <c r="H188" s="98"/>
      <c r="I188" s="98">
        <f>I190+I191+I192+I193</f>
        <v>109588.97454</v>
      </c>
      <c r="J188" s="98">
        <f t="shared" ref="J188:P188" si="108">J190+J191+J192+J193</f>
        <v>0</v>
      </c>
      <c r="K188" s="98">
        <f t="shared" si="108"/>
        <v>190089.6678</v>
      </c>
      <c r="L188" s="98">
        <f t="shared" si="108"/>
        <v>0</v>
      </c>
      <c r="M188" s="98">
        <f t="shared" si="108"/>
        <v>98622.535969999997</v>
      </c>
      <c r="N188" s="98">
        <f t="shared" si="108"/>
        <v>0</v>
      </c>
      <c r="O188" s="98">
        <f t="shared" si="108"/>
        <v>98622.535969999997</v>
      </c>
      <c r="P188" s="98">
        <f t="shared" si="108"/>
        <v>0</v>
      </c>
    </row>
    <row r="189" spans="1:16" ht="30" customHeight="1" x14ac:dyDescent="0.3">
      <c r="A189" s="24"/>
      <c r="B189" s="104"/>
      <c r="C189" s="107"/>
      <c r="D189" s="17" t="s">
        <v>4</v>
      </c>
      <c r="E189" s="35"/>
      <c r="F189" s="35"/>
      <c r="G189" s="41"/>
      <c r="H189" s="41"/>
      <c r="I189" s="41"/>
      <c r="J189" s="41"/>
      <c r="K189" s="41"/>
      <c r="L189" s="41"/>
      <c r="M189" s="41"/>
      <c r="N189" s="41"/>
      <c r="O189" s="41"/>
      <c r="P189" s="41"/>
    </row>
    <row r="190" spans="1:16" ht="51.75" customHeight="1" x14ac:dyDescent="0.3">
      <c r="A190" s="24"/>
      <c r="B190" s="104"/>
      <c r="C190" s="107"/>
      <c r="D190" s="18" t="s">
        <v>9</v>
      </c>
      <c r="E190" s="35">
        <f t="shared" ref="E190:E192" si="109">O190+M190+K190+I190+G190</f>
        <v>1721.9940900000001</v>
      </c>
      <c r="F190" s="35">
        <f t="shared" ref="F190:F192" si="110">P190+N190+L190+J190+H190</f>
        <v>0</v>
      </c>
      <c r="G190" s="37">
        <f>G196+G202+G208+G214</f>
        <v>841.72514000000001</v>
      </c>
      <c r="H190" s="41"/>
      <c r="I190" s="37">
        <f>I196+I202+I208+I214</f>
        <v>880.26895000000002</v>
      </c>
      <c r="J190" s="37">
        <f t="shared" ref="J190:P190" si="111">J196+J202+J208+J214</f>
        <v>0</v>
      </c>
      <c r="K190" s="37">
        <f t="shared" si="111"/>
        <v>0</v>
      </c>
      <c r="L190" s="37">
        <f t="shared" si="111"/>
        <v>0</v>
      </c>
      <c r="M190" s="37">
        <f t="shared" si="111"/>
        <v>0</v>
      </c>
      <c r="N190" s="37">
        <f t="shared" si="111"/>
        <v>0</v>
      </c>
      <c r="O190" s="37">
        <f t="shared" si="111"/>
        <v>0</v>
      </c>
      <c r="P190" s="37">
        <f t="shared" si="111"/>
        <v>0</v>
      </c>
    </row>
    <row r="191" spans="1:16" ht="24.75" customHeight="1" x14ac:dyDescent="0.3">
      <c r="A191" s="24"/>
      <c r="B191" s="104"/>
      <c r="C191" s="107"/>
      <c r="D191" s="19" t="s">
        <v>10</v>
      </c>
      <c r="E191" s="35">
        <f t="shared" si="109"/>
        <v>202881.29365000001</v>
      </c>
      <c r="F191" s="35">
        <f t="shared" si="110"/>
        <v>0</v>
      </c>
      <c r="G191" s="37">
        <f>G197+G203+G209+G215</f>
        <v>102145.89886999999</v>
      </c>
      <c r="H191" s="41"/>
      <c r="I191" s="37">
        <f>I197+I203+I209+I215</f>
        <v>10000</v>
      </c>
      <c r="J191" s="37">
        <f t="shared" ref="J191:P191" si="112">J197+J203+J209+J215</f>
        <v>0</v>
      </c>
      <c r="K191" s="37">
        <f t="shared" si="112"/>
        <v>90735.394780000002</v>
      </c>
      <c r="L191" s="37">
        <f t="shared" si="112"/>
        <v>0</v>
      </c>
      <c r="M191" s="37">
        <f t="shared" si="112"/>
        <v>0</v>
      </c>
      <c r="N191" s="37">
        <f t="shared" si="112"/>
        <v>0</v>
      </c>
      <c r="O191" s="37">
        <f t="shared" si="112"/>
        <v>0</v>
      </c>
      <c r="P191" s="37">
        <f t="shared" si="112"/>
        <v>0</v>
      </c>
    </row>
    <row r="192" spans="1:16" ht="30" customHeight="1" x14ac:dyDescent="0.3">
      <c r="A192" s="24"/>
      <c r="B192" s="104"/>
      <c r="C192" s="107"/>
      <c r="D192" s="20" t="s">
        <v>11</v>
      </c>
      <c r="E192" s="35">
        <f t="shared" si="109"/>
        <v>494263.50060000003</v>
      </c>
      <c r="F192" s="35">
        <f t="shared" si="110"/>
        <v>0</v>
      </c>
      <c r="G192" s="37">
        <f>G198+G204+G210+G216</f>
        <v>98955.450049999999</v>
      </c>
      <c r="H192" s="41"/>
      <c r="I192" s="37">
        <f>I198+I204+I210+I216</f>
        <v>98708.705589999998</v>
      </c>
      <c r="J192" s="37">
        <f t="shared" ref="J192:P192" si="113">J198+J204+J210+J216</f>
        <v>0</v>
      </c>
      <c r="K192" s="37">
        <f t="shared" si="113"/>
        <v>99354.273019999993</v>
      </c>
      <c r="L192" s="37">
        <f t="shared" si="113"/>
        <v>0</v>
      </c>
      <c r="M192" s="37">
        <f t="shared" si="113"/>
        <v>98622.535969999997</v>
      </c>
      <c r="N192" s="37">
        <f t="shared" si="113"/>
        <v>0</v>
      </c>
      <c r="O192" s="37">
        <f t="shared" si="113"/>
        <v>98622.535969999997</v>
      </c>
      <c r="P192" s="37">
        <f t="shared" si="113"/>
        <v>0</v>
      </c>
    </row>
    <row r="193" spans="1:16" ht="46.5" customHeight="1" x14ac:dyDescent="0.3">
      <c r="A193" s="22"/>
      <c r="B193" s="104"/>
      <c r="C193" s="107"/>
      <c r="D193" s="21" t="s">
        <v>12</v>
      </c>
      <c r="E193" s="35">
        <f>O193+M193+K193+I193+G193</f>
        <v>0</v>
      </c>
      <c r="F193" s="35">
        <f>P193+N193+L193+J193+H193</f>
        <v>0</v>
      </c>
      <c r="G193" s="41">
        <f>G199+G205+G211+G217</f>
        <v>0</v>
      </c>
      <c r="H193" s="41"/>
      <c r="I193" s="41">
        <f>I199+I205+I211+I217</f>
        <v>0</v>
      </c>
      <c r="J193" s="41">
        <f t="shared" ref="J193:P193" si="114">J199+J205+J211+J217</f>
        <v>0</v>
      </c>
      <c r="K193" s="41">
        <f t="shared" si="114"/>
        <v>0</v>
      </c>
      <c r="L193" s="41">
        <f t="shared" si="114"/>
        <v>0</v>
      </c>
      <c r="M193" s="41">
        <f t="shared" si="114"/>
        <v>0</v>
      </c>
      <c r="N193" s="41">
        <f t="shared" si="114"/>
        <v>0</v>
      </c>
      <c r="O193" s="41">
        <f t="shared" si="114"/>
        <v>0</v>
      </c>
      <c r="P193" s="41">
        <f t="shared" si="114"/>
        <v>0</v>
      </c>
    </row>
    <row r="194" spans="1:16" ht="21.75" customHeight="1" x14ac:dyDescent="0.3">
      <c r="A194" s="80" t="s">
        <v>61</v>
      </c>
      <c r="B194" s="103" t="s">
        <v>22</v>
      </c>
      <c r="C194" s="107"/>
      <c r="D194" s="91" t="s">
        <v>7</v>
      </c>
      <c r="E194" s="92">
        <f t="shared" ref="E194:F194" si="115">E196+E197+E198+E199</f>
        <v>103147.77699</v>
      </c>
      <c r="F194" s="92">
        <f t="shared" si="115"/>
        <v>0</v>
      </c>
      <c r="G194" s="92">
        <f>G196+G197+G198+G199</f>
        <v>100356.51</v>
      </c>
      <c r="H194" s="92"/>
      <c r="I194" s="92">
        <f>I196+I197+I198+I199</f>
        <v>10480.64516</v>
      </c>
      <c r="J194" s="92">
        <f t="shared" ref="J194:P194" si="116">J196+J197+J198+J199</f>
        <v>0</v>
      </c>
      <c r="K194" s="92">
        <f t="shared" si="116"/>
        <v>91867.131829999998</v>
      </c>
      <c r="L194" s="92">
        <f t="shared" si="116"/>
        <v>0</v>
      </c>
      <c r="M194" s="92">
        <f t="shared" si="116"/>
        <v>400</v>
      </c>
      <c r="N194" s="92">
        <f t="shared" si="116"/>
        <v>0</v>
      </c>
      <c r="O194" s="92">
        <f t="shared" si="116"/>
        <v>400</v>
      </c>
      <c r="P194" s="92">
        <f t="shared" si="116"/>
        <v>0</v>
      </c>
    </row>
    <row r="195" spans="1:16" ht="21.75" customHeight="1" x14ac:dyDescent="0.3">
      <c r="A195" s="24"/>
      <c r="B195" s="104"/>
      <c r="C195" s="107"/>
      <c r="D195" s="17" t="s">
        <v>4</v>
      </c>
      <c r="E195" s="35"/>
      <c r="F195" s="35"/>
      <c r="G195" s="41"/>
      <c r="H195" s="41"/>
      <c r="I195" s="41"/>
      <c r="J195" s="41"/>
      <c r="K195" s="41"/>
      <c r="L195" s="41"/>
      <c r="M195" s="41"/>
      <c r="N195" s="41"/>
      <c r="O195" s="41"/>
      <c r="P195" s="41"/>
    </row>
    <row r="196" spans="1:16" ht="51.75" customHeight="1" x14ac:dyDescent="0.3">
      <c r="A196" s="24"/>
      <c r="B196" s="104"/>
      <c r="C196" s="107"/>
      <c r="D196" s="18" t="s">
        <v>9</v>
      </c>
      <c r="E196" s="35">
        <f t="shared" ref="E196:E198" si="117">O196+M196+K196+I196</f>
        <v>0</v>
      </c>
      <c r="F196" s="35">
        <f t="shared" ref="F196:F198" si="118">P196+N196+L196+J196</f>
        <v>0</v>
      </c>
      <c r="G196" s="41">
        <v>0</v>
      </c>
      <c r="H196" s="41"/>
      <c r="I196" s="41">
        <v>0</v>
      </c>
      <c r="J196" s="41"/>
      <c r="K196" s="41"/>
      <c r="L196" s="41"/>
      <c r="M196" s="41"/>
      <c r="N196" s="41"/>
      <c r="O196" s="41"/>
      <c r="P196" s="41"/>
    </row>
    <row r="197" spans="1:16" ht="27.75" customHeight="1" x14ac:dyDescent="0.3">
      <c r="A197" s="24"/>
      <c r="B197" s="104"/>
      <c r="C197" s="107"/>
      <c r="D197" s="19" t="s">
        <v>10</v>
      </c>
      <c r="E197" s="35">
        <f t="shared" si="117"/>
        <v>100735.39478</v>
      </c>
      <c r="F197" s="35">
        <f t="shared" si="118"/>
        <v>0</v>
      </c>
      <c r="G197" s="37">
        <v>99180.595759999997</v>
      </c>
      <c r="H197" s="41"/>
      <c r="I197" s="37">
        <v>10000</v>
      </c>
      <c r="J197" s="41"/>
      <c r="K197" s="37">
        <v>90735.394780000002</v>
      </c>
      <c r="L197" s="41"/>
      <c r="M197" s="41">
        <v>0</v>
      </c>
      <c r="N197" s="41"/>
      <c r="O197" s="41">
        <v>0</v>
      </c>
      <c r="P197" s="41"/>
    </row>
    <row r="198" spans="1:16" ht="21" customHeight="1" x14ac:dyDescent="0.3">
      <c r="A198" s="24"/>
      <c r="B198" s="104"/>
      <c r="C198" s="107"/>
      <c r="D198" s="20" t="s">
        <v>11</v>
      </c>
      <c r="E198" s="35">
        <f t="shared" si="117"/>
        <v>2412.3822099999998</v>
      </c>
      <c r="F198" s="35">
        <f t="shared" si="118"/>
        <v>0</v>
      </c>
      <c r="G198" s="37">
        <v>1175.9142400000001</v>
      </c>
      <c r="H198" s="41"/>
      <c r="I198" s="37">
        <v>480.64515999999998</v>
      </c>
      <c r="J198" s="41"/>
      <c r="K198" s="37">
        <v>1131.73705</v>
      </c>
      <c r="L198" s="41"/>
      <c r="M198" s="41">
        <v>400</v>
      </c>
      <c r="N198" s="41"/>
      <c r="O198" s="41">
        <v>400</v>
      </c>
      <c r="P198" s="41"/>
    </row>
    <row r="199" spans="1:16" ht="63" customHeight="1" x14ac:dyDescent="0.3">
      <c r="A199" s="24"/>
      <c r="B199" s="105"/>
      <c r="C199" s="107"/>
      <c r="D199" s="21" t="s">
        <v>12</v>
      </c>
      <c r="E199" s="35">
        <f>O199+M199+K199+I199</f>
        <v>0</v>
      </c>
      <c r="F199" s="35">
        <f>P199+N199+L199+J199</f>
        <v>0</v>
      </c>
      <c r="G199" s="41">
        <v>0</v>
      </c>
      <c r="H199" s="41"/>
      <c r="I199" s="41">
        <v>0</v>
      </c>
      <c r="J199" s="41"/>
      <c r="K199" s="41">
        <v>0</v>
      </c>
      <c r="L199" s="41"/>
      <c r="M199" s="41">
        <v>0</v>
      </c>
      <c r="N199" s="41"/>
      <c r="O199" s="41">
        <v>0</v>
      </c>
      <c r="P199" s="41"/>
    </row>
    <row r="200" spans="1:16" ht="28.5" customHeight="1" x14ac:dyDescent="0.3">
      <c r="A200" s="80" t="s">
        <v>79</v>
      </c>
      <c r="B200" s="103" t="s">
        <v>23</v>
      </c>
      <c r="C200" s="107"/>
      <c r="D200" s="91" t="s">
        <v>7</v>
      </c>
      <c r="E200" s="92">
        <f t="shared" ref="E200:F200" si="119">E202+E203+E204+E205</f>
        <v>1775.2516400000002</v>
      </c>
      <c r="F200" s="92">
        <f t="shared" si="119"/>
        <v>0</v>
      </c>
      <c r="G200" s="92">
        <f>G202+G203+G204+G205</f>
        <v>867.75788</v>
      </c>
      <c r="H200" s="92"/>
      <c r="I200" s="92">
        <f>I202+I203+I204+I205</f>
        <v>907.49376000000007</v>
      </c>
      <c r="J200" s="92"/>
      <c r="K200" s="92"/>
      <c r="L200" s="92"/>
      <c r="M200" s="92"/>
      <c r="N200" s="92"/>
      <c r="O200" s="92"/>
      <c r="P200" s="92"/>
    </row>
    <row r="201" spans="1:16" ht="22.5" customHeight="1" x14ac:dyDescent="0.3">
      <c r="A201" s="24"/>
      <c r="B201" s="104"/>
      <c r="C201" s="107"/>
      <c r="D201" s="17" t="s">
        <v>4</v>
      </c>
      <c r="E201" s="35"/>
      <c r="F201" s="35"/>
      <c r="G201" s="41"/>
      <c r="H201" s="41"/>
      <c r="I201" s="41"/>
      <c r="J201" s="41"/>
      <c r="K201" s="41"/>
      <c r="L201" s="41"/>
      <c r="M201" s="41"/>
      <c r="N201" s="41"/>
      <c r="O201" s="41"/>
      <c r="P201" s="41"/>
    </row>
    <row r="202" spans="1:16" ht="46.5" customHeight="1" x14ac:dyDescent="0.3">
      <c r="A202" s="24"/>
      <c r="B202" s="104"/>
      <c r="C202" s="107"/>
      <c r="D202" s="18" t="s">
        <v>9</v>
      </c>
      <c r="E202" s="35">
        <f t="shared" ref="E202:E204" si="120">O202+M202+K202+I202+G202</f>
        <v>1721.9940900000001</v>
      </c>
      <c r="F202" s="35">
        <f t="shared" ref="F202:F204" si="121">P202+N202+L202+J202+H202</f>
        <v>0</v>
      </c>
      <c r="G202" s="37">
        <v>841.72514000000001</v>
      </c>
      <c r="H202" s="41"/>
      <c r="I202" s="37">
        <v>880.26895000000002</v>
      </c>
      <c r="J202" s="41"/>
      <c r="K202" s="41">
        <v>0</v>
      </c>
      <c r="L202" s="41"/>
      <c r="M202" s="41">
        <v>0</v>
      </c>
      <c r="N202" s="41"/>
      <c r="O202" s="41">
        <v>0</v>
      </c>
      <c r="P202" s="41"/>
    </row>
    <row r="203" spans="1:16" ht="28.5" customHeight="1" x14ac:dyDescent="0.3">
      <c r="A203" s="24"/>
      <c r="B203" s="104"/>
      <c r="C203" s="107"/>
      <c r="D203" s="19" t="s">
        <v>10</v>
      </c>
      <c r="E203" s="35">
        <f t="shared" si="120"/>
        <v>0</v>
      </c>
      <c r="F203" s="35">
        <f t="shared" si="121"/>
        <v>0</v>
      </c>
      <c r="G203" s="41">
        <v>0</v>
      </c>
      <c r="H203" s="41"/>
      <c r="I203" s="41">
        <v>0</v>
      </c>
      <c r="J203" s="41"/>
      <c r="K203" s="41"/>
      <c r="L203" s="41"/>
      <c r="M203" s="41"/>
      <c r="N203" s="41"/>
      <c r="O203" s="41"/>
      <c r="P203" s="41"/>
    </row>
    <row r="204" spans="1:16" ht="27.75" customHeight="1" x14ac:dyDescent="0.3">
      <c r="A204" s="24"/>
      <c r="B204" s="104"/>
      <c r="C204" s="107"/>
      <c r="D204" s="20" t="s">
        <v>11</v>
      </c>
      <c r="E204" s="35">
        <f t="shared" si="120"/>
        <v>53.257550000000002</v>
      </c>
      <c r="F204" s="35">
        <f t="shared" si="121"/>
        <v>0</v>
      </c>
      <c r="G204" s="37">
        <v>26.03274</v>
      </c>
      <c r="H204" s="41"/>
      <c r="I204" s="37">
        <v>27.224810000000002</v>
      </c>
      <c r="J204" s="41"/>
      <c r="K204" s="41">
        <v>0</v>
      </c>
      <c r="L204" s="41"/>
      <c r="M204" s="41">
        <v>0</v>
      </c>
      <c r="N204" s="41"/>
      <c r="O204" s="41">
        <v>0</v>
      </c>
      <c r="P204" s="41"/>
    </row>
    <row r="205" spans="1:16" ht="51.75" customHeight="1" x14ac:dyDescent="0.3">
      <c r="A205" s="24"/>
      <c r="B205" s="105"/>
      <c r="C205" s="107"/>
      <c r="D205" s="21" t="s">
        <v>12</v>
      </c>
      <c r="E205" s="35">
        <f>O205+M205+K205+I205+G205</f>
        <v>0</v>
      </c>
      <c r="F205" s="35">
        <f>P205+N205+L205+J205+H205</f>
        <v>0</v>
      </c>
      <c r="G205" s="41">
        <v>0</v>
      </c>
      <c r="H205" s="41"/>
      <c r="I205" s="41">
        <v>0</v>
      </c>
      <c r="J205" s="41"/>
      <c r="K205" s="41">
        <v>0</v>
      </c>
      <c r="L205" s="41"/>
      <c r="M205" s="41">
        <v>0</v>
      </c>
      <c r="N205" s="41"/>
      <c r="O205" s="41">
        <v>0</v>
      </c>
      <c r="P205" s="41"/>
    </row>
    <row r="206" spans="1:16" ht="27.75" customHeight="1" x14ac:dyDescent="0.3">
      <c r="A206" s="80" t="s">
        <v>80</v>
      </c>
      <c r="B206" s="103" t="s">
        <v>21</v>
      </c>
      <c r="C206" s="107"/>
      <c r="D206" s="91" t="s">
        <v>7</v>
      </c>
      <c r="E206" s="92">
        <f t="shared" ref="E206:F206" si="122">E208+E209+E210+E211</f>
        <v>42.5</v>
      </c>
      <c r="F206" s="92">
        <f t="shared" si="122"/>
        <v>0</v>
      </c>
      <c r="G206" s="92">
        <f>G208+G209+G210+G211</f>
        <v>8.5</v>
      </c>
      <c r="H206" s="92"/>
      <c r="I206" s="92">
        <f>I208+I209+I210+I211</f>
        <v>8.5</v>
      </c>
      <c r="J206" s="92">
        <f t="shared" ref="J206:P206" si="123">J208+J209+J210+J211</f>
        <v>0</v>
      </c>
      <c r="K206" s="92">
        <f t="shared" si="123"/>
        <v>8.5</v>
      </c>
      <c r="L206" s="92">
        <f t="shared" si="123"/>
        <v>0</v>
      </c>
      <c r="M206" s="92">
        <f t="shared" si="123"/>
        <v>8.5</v>
      </c>
      <c r="N206" s="92">
        <f t="shared" si="123"/>
        <v>0</v>
      </c>
      <c r="O206" s="92">
        <f t="shared" si="123"/>
        <v>8.5</v>
      </c>
      <c r="P206" s="92">
        <f t="shared" si="123"/>
        <v>0</v>
      </c>
    </row>
    <row r="207" spans="1:16" ht="21.75" customHeight="1" x14ac:dyDescent="0.3">
      <c r="A207" s="24"/>
      <c r="B207" s="104"/>
      <c r="C207" s="107"/>
      <c r="D207" s="17" t="s">
        <v>4</v>
      </c>
      <c r="E207" s="35"/>
      <c r="F207" s="35"/>
      <c r="G207" s="41"/>
      <c r="H207" s="41"/>
      <c r="I207" s="41"/>
      <c r="J207" s="41"/>
      <c r="K207" s="41"/>
      <c r="L207" s="41"/>
      <c r="M207" s="41"/>
      <c r="N207" s="41"/>
      <c r="O207" s="41"/>
      <c r="P207" s="41"/>
    </row>
    <row r="208" spans="1:16" ht="49.5" customHeight="1" x14ac:dyDescent="0.3">
      <c r="A208" s="24"/>
      <c r="B208" s="104"/>
      <c r="C208" s="107"/>
      <c r="D208" s="18" t="s">
        <v>9</v>
      </c>
      <c r="E208" s="35">
        <f t="shared" ref="E208:E210" si="124">O208+M208+K208+I208+G208</f>
        <v>0</v>
      </c>
      <c r="F208" s="35">
        <f t="shared" ref="F208:F210" si="125">P208+N208+L208+J208+H208</f>
        <v>0</v>
      </c>
      <c r="G208" s="41">
        <v>0</v>
      </c>
      <c r="H208" s="41"/>
      <c r="I208" s="41">
        <v>0</v>
      </c>
      <c r="J208" s="41"/>
      <c r="K208" s="41">
        <v>0</v>
      </c>
      <c r="L208" s="41"/>
      <c r="M208" s="41">
        <v>0</v>
      </c>
      <c r="N208" s="41"/>
      <c r="O208" s="41">
        <v>0</v>
      </c>
      <c r="P208" s="41"/>
    </row>
    <row r="209" spans="1:16" ht="28.5" customHeight="1" x14ac:dyDescent="0.3">
      <c r="A209" s="24"/>
      <c r="B209" s="104"/>
      <c r="C209" s="107"/>
      <c r="D209" s="19" t="s">
        <v>10</v>
      </c>
      <c r="E209" s="35">
        <f t="shared" si="124"/>
        <v>0</v>
      </c>
      <c r="F209" s="35">
        <f t="shared" si="125"/>
        <v>0</v>
      </c>
      <c r="G209" s="41">
        <v>0</v>
      </c>
      <c r="H209" s="41"/>
      <c r="I209" s="41">
        <v>0</v>
      </c>
      <c r="J209" s="41"/>
      <c r="K209" s="41">
        <v>0</v>
      </c>
      <c r="L209" s="41"/>
      <c r="M209" s="41">
        <v>0</v>
      </c>
      <c r="N209" s="41"/>
      <c r="O209" s="41">
        <v>0</v>
      </c>
      <c r="P209" s="41"/>
    </row>
    <row r="210" spans="1:16" ht="25.5" customHeight="1" x14ac:dyDescent="0.3">
      <c r="A210" s="24"/>
      <c r="B210" s="104"/>
      <c r="C210" s="107"/>
      <c r="D210" s="20" t="s">
        <v>11</v>
      </c>
      <c r="E210" s="35">
        <f t="shared" si="124"/>
        <v>42.5</v>
      </c>
      <c r="F210" s="35">
        <f t="shared" si="125"/>
        <v>0</v>
      </c>
      <c r="G210" s="37">
        <v>8.5</v>
      </c>
      <c r="H210" s="37"/>
      <c r="I210" s="37">
        <v>8.5</v>
      </c>
      <c r="J210" s="37"/>
      <c r="K210" s="37">
        <v>8.5</v>
      </c>
      <c r="L210" s="37"/>
      <c r="M210" s="37">
        <v>8.5</v>
      </c>
      <c r="N210" s="37"/>
      <c r="O210" s="37">
        <v>8.5</v>
      </c>
      <c r="P210" s="37"/>
    </row>
    <row r="211" spans="1:16" ht="71.25" customHeight="1" x14ac:dyDescent="0.3">
      <c r="A211" s="24"/>
      <c r="B211" s="105"/>
      <c r="C211" s="107"/>
      <c r="D211" s="21" t="s">
        <v>12</v>
      </c>
      <c r="E211" s="35">
        <f>O211+M211+K211+I211+G211</f>
        <v>0</v>
      </c>
      <c r="F211" s="35">
        <f>P211+N211+L211+J211+H211</f>
        <v>0</v>
      </c>
      <c r="G211" s="41">
        <v>0</v>
      </c>
      <c r="H211" s="41"/>
      <c r="I211" s="41">
        <v>0</v>
      </c>
      <c r="J211" s="41"/>
      <c r="K211" s="41"/>
      <c r="L211" s="41"/>
      <c r="M211" s="41"/>
      <c r="N211" s="41"/>
      <c r="O211" s="41"/>
      <c r="P211" s="41"/>
    </row>
    <row r="212" spans="1:16" ht="25.5" customHeight="1" x14ac:dyDescent="0.3">
      <c r="A212" s="80" t="s">
        <v>125</v>
      </c>
      <c r="B212" s="103" t="s">
        <v>19</v>
      </c>
      <c r="C212" s="107"/>
      <c r="D212" s="91" t="s">
        <v>7</v>
      </c>
      <c r="E212" s="92">
        <f>E214+E215+E216+E217</f>
        <v>493544.74971</v>
      </c>
      <c r="F212" s="92">
        <f>F214+F215+F216+F217</f>
        <v>0</v>
      </c>
      <c r="G212" s="92">
        <f t="shared" ref="G212:P212" si="126">G214+G215+G216+G217</f>
        <v>100710.30618</v>
      </c>
      <c r="H212" s="92">
        <f t="shared" si="126"/>
        <v>0</v>
      </c>
      <c r="I212" s="92">
        <f t="shared" si="126"/>
        <v>98192.335619999998</v>
      </c>
      <c r="J212" s="92">
        <f t="shared" si="126"/>
        <v>0</v>
      </c>
      <c r="K212" s="92">
        <f t="shared" si="126"/>
        <v>98214.035969999997</v>
      </c>
      <c r="L212" s="92">
        <f t="shared" si="126"/>
        <v>0</v>
      </c>
      <c r="M212" s="92">
        <f t="shared" si="126"/>
        <v>98214.035969999997</v>
      </c>
      <c r="N212" s="92">
        <f t="shared" si="126"/>
        <v>0</v>
      </c>
      <c r="O212" s="92">
        <f t="shared" si="126"/>
        <v>98214.035969999997</v>
      </c>
      <c r="P212" s="92">
        <f t="shared" si="126"/>
        <v>0</v>
      </c>
    </row>
    <row r="213" spans="1:16" ht="24.75" customHeight="1" x14ac:dyDescent="0.3">
      <c r="A213" s="24"/>
      <c r="B213" s="104"/>
      <c r="C213" s="107"/>
      <c r="D213" s="17" t="s">
        <v>4</v>
      </c>
      <c r="E213" s="35"/>
      <c r="F213" s="35"/>
      <c r="G213" s="41"/>
      <c r="H213" s="41"/>
      <c r="I213" s="41"/>
      <c r="J213" s="41"/>
      <c r="K213" s="41"/>
      <c r="L213" s="41"/>
      <c r="M213" s="41"/>
      <c r="N213" s="41"/>
      <c r="O213" s="41"/>
      <c r="P213" s="41"/>
    </row>
    <row r="214" spans="1:16" ht="46.5" customHeight="1" x14ac:dyDescent="0.3">
      <c r="A214" s="24"/>
      <c r="B214" s="104"/>
      <c r="C214" s="107"/>
      <c r="D214" s="18" t="s">
        <v>9</v>
      </c>
      <c r="E214" s="35">
        <f t="shared" ref="E214:E216" si="127">O214+M214+K214+I214+G214</f>
        <v>0</v>
      </c>
      <c r="F214" s="35">
        <f t="shared" ref="F214:F216" si="128">P214+N214+L214+J214+H214</f>
        <v>0</v>
      </c>
      <c r="G214" s="41">
        <v>0</v>
      </c>
      <c r="H214" s="41"/>
      <c r="I214" s="41">
        <v>0</v>
      </c>
      <c r="J214" s="41"/>
      <c r="K214" s="41"/>
      <c r="L214" s="41"/>
      <c r="M214" s="41"/>
      <c r="N214" s="41"/>
      <c r="O214" s="41"/>
      <c r="P214" s="41"/>
    </row>
    <row r="215" spans="1:16" ht="24.75" customHeight="1" x14ac:dyDescent="0.3">
      <c r="A215" s="24"/>
      <c r="B215" s="104"/>
      <c r="C215" s="107"/>
      <c r="D215" s="19" t="s">
        <v>10</v>
      </c>
      <c r="E215" s="35">
        <f t="shared" si="127"/>
        <v>2965.3031099999998</v>
      </c>
      <c r="F215" s="35">
        <f t="shared" si="128"/>
        <v>0</v>
      </c>
      <c r="G215" s="37">
        <v>2965.3031099999998</v>
      </c>
      <c r="H215" s="41"/>
      <c r="I215" s="41">
        <v>0</v>
      </c>
      <c r="J215" s="41"/>
      <c r="K215" s="41"/>
      <c r="L215" s="41"/>
      <c r="M215" s="41">
        <v>0</v>
      </c>
      <c r="N215" s="41"/>
      <c r="O215" s="41"/>
      <c r="P215" s="41"/>
    </row>
    <row r="216" spans="1:16" ht="24" customHeight="1" x14ac:dyDescent="0.3">
      <c r="A216" s="24"/>
      <c r="B216" s="104"/>
      <c r="C216" s="107"/>
      <c r="D216" s="20" t="s">
        <v>11</v>
      </c>
      <c r="E216" s="35">
        <f t="shared" si="127"/>
        <v>490579.44660000002</v>
      </c>
      <c r="F216" s="35">
        <f t="shared" si="128"/>
        <v>0</v>
      </c>
      <c r="G216" s="37">
        <v>97745.003070000006</v>
      </c>
      <c r="H216" s="41"/>
      <c r="I216" s="37">
        <v>98192.335619999998</v>
      </c>
      <c r="J216" s="41"/>
      <c r="K216" s="37">
        <v>98214.035969999997</v>
      </c>
      <c r="L216" s="37">
        <v>0</v>
      </c>
      <c r="M216" s="37">
        <v>98214.035969999997</v>
      </c>
      <c r="N216" s="37">
        <v>0</v>
      </c>
      <c r="O216" s="37">
        <v>98214.035969999997</v>
      </c>
      <c r="P216" s="37">
        <v>0</v>
      </c>
    </row>
    <row r="217" spans="1:16" ht="51.75" customHeight="1" x14ac:dyDescent="0.3">
      <c r="A217" s="22"/>
      <c r="B217" s="105"/>
      <c r="C217" s="108"/>
      <c r="D217" s="21" t="s">
        <v>12</v>
      </c>
      <c r="E217" s="35">
        <f>O217+M217+K217+I217+G217</f>
        <v>0</v>
      </c>
      <c r="F217" s="35">
        <f>P217+N217+L217+J217+H217</f>
        <v>0</v>
      </c>
      <c r="G217" s="41">
        <v>0</v>
      </c>
      <c r="H217" s="41"/>
      <c r="I217" s="41">
        <v>0</v>
      </c>
      <c r="J217" s="41"/>
      <c r="K217" s="41"/>
      <c r="L217" s="41"/>
      <c r="M217" s="41"/>
      <c r="N217" s="41"/>
      <c r="O217" s="41"/>
      <c r="P217" s="41"/>
    </row>
    <row r="218" spans="1:16" ht="23.25" customHeight="1" x14ac:dyDescent="0.35">
      <c r="A218" s="84" t="s">
        <v>81</v>
      </c>
      <c r="B218" s="103" t="s">
        <v>105</v>
      </c>
      <c r="C218" s="103" t="s">
        <v>33</v>
      </c>
      <c r="D218" s="96" t="s">
        <v>7</v>
      </c>
      <c r="E218" s="97">
        <f t="shared" ref="E218:F218" si="129">E220+E221+E222+E223</f>
        <v>164218</v>
      </c>
      <c r="F218" s="97">
        <f t="shared" si="129"/>
        <v>0</v>
      </c>
      <c r="G218" s="98">
        <f>G220+G221+G222+G223</f>
        <v>32840</v>
      </c>
      <c r="H218" s="98"/>
      <c r="I218" s="98">
        <f>I220+I221+I222+I223</f>
        <v>32844.5</v>
      </c>
      <c r="J218" s="98"/>
      <c r="K218" s="98">
        <f>K220+K221+K222+K223</f>
        <v>32844.5</v>
      </c>
      <c r="L218" s="98"/>
      <c r="M218" s="98">
        <f>M220+M221+M222+M223</f>
        <v>32844.5</v>
      </c>
      <c r="N218" s="98"/>
      <c r="O218" s="98">
        <f>O220+O221+O222+O223</f>
        <v>32844.5</v>
      </c>
      <c r="P218" s="98"/>
    </row>
    <row r="219" spans="1:16" ht="23.25" x14ac:dyDescent="0.25">
      <c r="A219" s="27"/>
      <c r="B219" s="104"/>
      <c r="C219" s="104"/>
      <c r="D219" s="17" t="s">
        <v>4</v>
      </c>
      <c r="E219" s="35"/>
      <c r="F219" s="35"/>
      <c r="G219" s="47"/>
      <c r="H219" s="47"/>
      <c r="I219" s="47"/>
      <c r="J219" s="47"/>
      <c r="K219" s="47"/>
      <c r="L219" s="47"/>
      <c r="M219" s="47"/>
      <c r="N219" s="47"/>
      <c r="O219" s="47"/>
      <c r="P219" s="47"/>
    </row>
    <row r="220" spans="1:16" ht="46.5" x14ac:dyDescent="0.25">
      <c r="A220" s="27"/>
      <c r="B220" s="104"/>
      <c r="C220" s="104"/>
      <c r="D220" s="18" t="s">
        <v>9</v>
      </c>
      <c r="E220" s="35">
        <f t="shared" ref="E220:E222" si="130">O220+M220+K220+I220+G220</f>
        <v>0</v>
      </c>
      <c r="F220" s="35">
        <f t="shared" ref="F220:F222" si="131">P220+N220+L220+J220+H220</f>
        <v>0</v>
      </c>
      <c r="G220" s="42">
        <v>0</v>
      </c>
      <c r="H220" s="44"/>
      <c r="I220" s="42">
        <v>0</v>
      </c>
      <c r="J220" s="44"/>
      <c r="K220" s="44"/>
      <c r="L220" s="44"/>
      <c r="M220" s="44"/>
      <c r="N220" s="44"/>
      <c r="O220" s="44"/>
      <c r="P220" s="44"/>
    </row>
    <row r="221" spans="1:16" ht="23.25" x14ac:dyDescent="0.25">
      <c r="A221" s="27"/>
      <c r="B221" s="104"/>
      <c r="C221" s="104"/>
      <c r="D221" s="19" t="s">
        <v>10</v>
      </c>
      <c r="E221" s="35">
        <f t="shared" si="130"/>
        <v>0</v>
      </c>
      <c r="F221" s="35">
        <f t="shared" si="131"/>
        <v>0</v>
      </c>
      <c r="G221" s="42">
        <v>0</v>
      </c>
      <c r="H221" s="44"/>
      <c r="I221" s="42">
        <v>0</v>
      </c>
      <c r="J221" s="44"/>
      <c r="K221" s="44"/>
      <c r="L221" s="44"/>
      <c r="M221" s="44"/>
      <c r="N221" s="44"/>
      <c r="O221" s="44"/>
      <c r="P221" s="44"/>
    </row>
    <row r="222" spans="1:16" ht="23.25" x14ac:dyDescent="0.25">
      <c r="A222" s="27"/>
      <c r="B222" s="104"/>
      <c r="C222" s="104"/>
      <c r="D222" s="20" t="s">
        <v>11</v>
      </c>
      <c r="E222" s="35">
        <f t="shared" si="130"/>
        <v>164218</v>
      </c>
      <c r="F222" s="35">
        <f t="shared" si="131"/>
        <v>0</v>
      </c>
      <c r="G222" s="42">
        <v>32840</v>
      </c>
      <c r="H222" s="44"/>
      <c r="I222" s="42">
        <v>32844.5</v>
      </c>
      <c r="J222" s="44"/>
      <c r="K222" s="44">
        <v>32844.5</v>
      </c>
      <c r="L222" s="44"/>
      <c r="M222" s="44">
        <v>32844.5</v>
      </c>
      <c r="N222" s="44"/>
      <c r="O222" s="44">
        <v>32844.5</v>
      </c>
      <c r="P222" s="44"/>
    </row>
    <row r="223" spans="1:16" ht="99" customHeight="1" x14ac:dyDescent="0.25">
      <c r="A223" s="28"/>
      <c r="B223" s="104"/>
      <c r="C223" s="105"/>
      <c r="D223" s="21" t="s">
        <v>12</v>
      </c>
      <c r="E223" s="35">
        <f>O223+M223+K223+I223+G223</f>
        <v>0</v>
      </c>
      <c r="F223" s="35">
        <f>P223+N223+L223+J223+H223</f>
        <v>0</v>
      </c>
      <c r="G223" s="42">
        <v>0</v>
      </c>
      <c r="H223" s="44"/>
      <c r="I223" s="42">
        <v>0</v>
      </c>
      <c r="J223" s="44"/>
      <c r="K223" s="44">
        <v>0</v>
      </c>
      <c r="L223" s="44"/>
      <c r="M223" s="44">
        <v>0</v>
      </c>
      <c r="N223" s="44"/>
      <c r="O223" s="44">
        <v>0</v>
      </c>
      <c r="P223" s="44"/>
    </row>
    <row r="224" spans="1:16" ht="22.5" customHeight="1" x14ac:dyDescent="0.2">
      <c r="A224" s="129" t="s">
        <v>83</v>
      </c>
      <c r="B224" s="103" t="s">
        <v>47</v>
      </c>
      <c r="C224" s="103" t="s">
        <v>29</v>
      </c>
      <c r="D224" s="96" t="s">
        <v>7</v>
      </c>
      <c r="E224" s="97">
        <f>E226+E227+E228+E229</f>
        <v>35541.949999999997</v>
      </c>
      <c r="F224" s="97">
        <f t="shared" ref="F224:P224" si="132">F226+F227+F228+F229</f>
        <v>0</v>
      </c>
      <c r="G224" s="97">
        <f t="shared" si="132"/>
        <v>7048.31</v>
      </c>
      <c r="H224" s="97">
        <f t="shared" si="132"/>
        <v>0</v>
      </c>
      <c r="I224" s="97">
        <f t="shared" si="132"/>
        <v>7123.41</v>
      </c>
      <c r="J224" s="97">
        <f t="shared" si="132"/>
        <v>0</v>
      </c>
      <c r="K224" s="97">
        <f t="shared" si="132"/>
        <v>7123.41</v>
      </c>
      <c r="L224" s="97">
        <f t="shared" si="132"/>
        <v>0</v>
      </c>
      <c r="M224" s="97">
        <f t="shared" si="132"/>
        <v>7123.41</v>
      </c>
      <c r="N224" s="97">
        <f t="shared" si="132"/>
        <v>0</v>
      </c>
      <c r="O224" s="97">
        <f t="shared" si="132"/>
        <v>7123.41</v>
      </c>
      <c r="P224" s="97">
        <f t="shared" si="132"/>
        <v>0</v>
      </c>
    </row>
    <row r="225" spans="1:16" ht="23.25" x14ac:dyDescent="0.2">
      <c r="A225" s="130"/>
      <c r="B225" s="104"/>
      <c r="C225" s="104"/>
      <c r="D225" s="17" t="s">
        <v>4</v>
      </c>
      <c r="E225" s="35"/>
      <c r="F225" s="35"/>
      <c r="G225" s="39"/>
      <c r="H225" s="39"/>
      <c r="I225" s="39"/>
      <c r="J225" s="39"/>
      <c r="K225" s="39"/>
      <c r="L225" s="39"/>
      <c r="M225" s="39"/>
      <c r="N225" s="39"/>
      <c r="O225" s="39"/>
      <c r="P225" s="39"/>
    </row>
    <row r="226" spans="1:16" ht="46.5" x14ac:dyDescent="0.2">
      <c r="A226" s="130"/>
      <c r="B226" s="104"/>
      <c r="C226" s="104"/>
      <c r="D226" s="18" t="s">
        <v>9</v>
      </c>
      <c r="E226" s="35">
        <f t="shared" ref="E226:E227" si="133">O226+M226+K226+I226</f>
        <v>0</v>
      </c>
      <c r="F226" s="35">
        <f t="shared" ref="F226:F228" si="134">P226+N226+L226+J226</f>
        <v>0</v>
      </c>
      <c r="G226" s="39">
        <v>0</v>
      </c>
      <c r="H226" s="39"/>
      <c r="I226" s="39">
        <v>0</v>
      </c>
      <c r="J226" s="39"/>
      <c r="K226" s="39">
        <v>0</v>
      </c>
      <c r="L226" s="39"/>
      <c r="M226" s="39">
        <v>0</v>
      </c>
      <c r="N226" s="39"/>
      <c r="O226" s="39">
        <v>0</v>
      </c>
      <c r="P226" s="39"/>
    </row>
    <row r="227" spans="1:16" ht="23.25" x14ac:dyDescent="0.2">
      <c r="A227" s="130"/>
      <c r="B227" s="104"/>
      <c r="C227" s="104"/>
      <c r="D227" s="19" t="s">
        <v>10</v>
      </c>
      <c r="E227" s="35">
        <f t="shared" si="133"/>
        <v>0</v>
      </c>
      <c r="F227" s="35">
        <f t="shared" si="134"/>
        <v>0</v>
      </c>
      <c r="G227" s="39">
        <v>0</v>
      </c>
      <c r="H227" s="39"/>
      <c r="I227" s="39">
        <v>0</v>
      </c>
      <c r="J227" s="39"/>
      <c r="K227" s="39">
        <v>0</v>
      </c>
      <c r="L227" s="39"/>
      <c r="M227" s="39">
        <v>0</v>
      </c>
      <c r="N227" s="39"/>
      <c r="O227" s="39">
        <v>0</v>
      </c>
      <c r="P227" s="39"/>
    </row>
    <row r="228" spans="1:16" ht="23.25" x14ac:dyDescent="0.2">
      <c r="A228" s="130"/>
      <c r="B228" s="104"/>
      <c r="C228" s="104"/>
      <c r="D228" s="20" t="s">
        <v>11</v>
      </c>
      <c r="E228" s="35">
        <f>O228+M228+K228+I228+G228</f>
        <v>35541.949999999997</v>
      </c>
      <c r="F228" s="35">
        <f t="shared" si="134"/>
        <v>0</v>
      </c>
      <c r="G228" s="36">
        <v>7048.31</v>
      </c>
      <c r="H228" s="39"/>
      <c r="I228" s="36">
        <v>7123.41</v>
      </c>
      <c r="J228" s="39"/>
      <c r="K228" s="36">
        <v>7123.41</v>
      </c>
      <c r="L228" s="36"/>
      <c r="M228" s="36">
        <v>7123.41</v>
      </c>
      <c r="N228" s="39"/>
      <c r="O228" s="39">
        <v>7123.41</v>
      </c>
      <c r="P228" s="39"/>
    </row>
    <row r="229" spans="1:16" ht="125.25" customHeight="1" x14ac:dyDescent="0.2">
      <c r="A229" s="131"/>
      <c r="B229" s="104"/>
      <c r="C229" s="105"/>
      <c r="D229" s="21" t="s">
        <v>12</v>
      </c>
      <c r="E229" s="35">
        <f>O229+M229+K229+I229</f>
        <v>0</v>
      </c>
      <c r="F229" s="35">
        <f>P229+N229+L229+J229</f>
        <v>0</v>
      </c>
      <c r="G229" s="39">
        <v>0</v>
      </c>
      <c r="H229" s="39"/>
      <c r="I229" s="39">
        <v>0</v>
      </c>
      <c r="J229" s="39"/>
      <c r="K229" s="39">
        <v>0</v>
      </c>
      <c r="L229" s="39"/>
      <c r="M229" s="39">
        <v>0</v>
      </c>
      <c r="N229" s="39"/>
      <c r="O229" s="39">
        <v>0</v>
      </c>
      <c r="P229" s="39"/>
    </row>
    <row r="230" spans="1:16" ht="24.75" customHeight="1" x14ac:dyDescent="0.2">
      <c r="A230" s="82" t="s">
        <v>85</v>
      </c>
      <c r="B230" s="103" t="s">
        <v>77</v>
      </c>
      <c r="C230" s="103" t="s">
        <v>137</v>
      </c>
      <c r="D230" s="96" t="s">
        <v>7</v>
      </c>
      <c r="E230" s="97">
        <f>E232+E233+E234+E235</f>
        <v>80082.364999999991</v>
      </c>
      <c r="F230" s="97">
        <f t="shared" ref="F230:P230" si="135">F232+F233+F234+F235</f>
        <v>0</v>
      </c>
      <c r="G230" s="97">
        <f t="shared" si="135"/>
        <v>39507.364999999998</v>
      </c>
      <c r="H230" s="97">
        <f t="shared" si="135"/>
        <v>0</v>
      </c>
      <c r="I230" s="97">
        <f t="shared" si="135"/>
        <v>10144</v>
      </c>
      <c r="J230" s="97">
        <f t="shared" si="135"/>
        <v>0</v>
      </c>
      <c r="K230" s="97">
        <f t="shared" si="135"/>
        <v>10144</v>
      </c>
      <c r="L230" s="97">
        <f t="shared" si="135"/>
        <v>0</v>
      </c>
      <c r="M230" s="97">
        <f t="shared" si="135"/>
        <v>10143</v>
      </c>
      <c r="N230" s="97">
        <f t="shared" si="135"/>
        <v>0</v>
      </c>
      <c r="O230" s="97">
        <f t="shared" si="135"/>
        <v>10144</v>
      </c>
      <c r="P230" s="97">
        <f t="shared" si="135"/>
        <v>0</v>
      </c>
    </row>
    <row r="231" spans="1:16" ht="22.5" customHeight="1" x14ac:dyDescent="0.2">
      <c r="A231" s="89"/>
      <c r="B231" s="104"/>
      <c r="C231" s="104"/>
      <c r="D231" s="17" t="s">
        <v>4</v>
      </c>
      <c r="E231" s="35"/>
      <c r="F231" s="35"/>
      <c r="G231" s="41"/>
      <c r="H231" s="41"/>
      <c r="I231" s="41"/>
      <c r="J231" s="41"/>
      <c r="K231" s="41"/>
      <c r="L231" s="41"/>
      <c r="M231" s="41"/>
      <c r="N231" s="41"/>
      <c r="O231" s="41"/>
      <c r="P231" s="41"/>
    </row>
    <row r="232" spans="1:16" ht="40.5" customHeight="1" x14ac:dyDescent="0.2">
      <c r="A232" s="89"/>
      <c r="B232" s="104"/>
      <c r="C232" s="104"/>
      <c r="D232" s="18" t="s">
        <v>9</v>
      </c>
      <c r="E232" s="35">
        <f t="shared" ref="E232:E234" si="136">O232+M232+K232+I232+G232</f>
        <v>0</v>
      </c>
      <c r="F232" s="35">
        <f t="shared" ref="F232:F234" si="137">P232+N232+L232+J232+H232</f>
        <v>0</v>
      </c>
      <c r="G232" s="41">
        <v>0</v>
      </c>
      <c r="H232" s="41">
        <v>0</v>
      </c>
      <c r="I232" s="41">
        <v>0</v>
      </c>
      <c r="J232" s="41">
        <v>0</v>
      </c>
      <c r="K232" s="41">
        <v>0</v>
      </c>
      <c r="L232" s="41">
        <v>0</v>
      </c>
      <c r="M232" s="41">
        <v>0</v>
      </c>
      <c r="N232" s="41">
        <v>0</v>
      </c>
      <c r="O232" s="41">
        <v>0</v>
      </c>
      <c r="P232" s="41">
        <v>0</v>
      </c>
    </row>
    <row r="233" spans="1:16" ht="21" customHeight="1" x14ac:dyDescent="0.2">
      <c r="A233" s="89"/>
      <c r="B233" s="104"/>
      <c r="C233" s="104"/>
      <c r="D233" s="19" t="s">
        <v>10</v>
      </c>
      <c r="E233" s="35">
        <f t="shared" si="136"/>
        <v>23511.214</v>
      </c>
      <c r="F233" s="35">
        <f t="shared" si="137"/>
        <v>0</v>
      </c>
      <c r="G233" s="37">
        <f t="shared" ref="G233:P233" si="138">G239+G245+G251</f>
        <v>23511.214</v>
      </c>
      <c r="H233" s="37">
        <f t="shared" si="138"/>
        <v>0</v>
      </c>
      <c r="I233" s="37">
        <f t="shared" si="138"/>
        <v>0</v>
      </c>
      <c r="J233" s="37">
        <f t="shared" si="138"/>
        <v>0</v>
      </c>
      <c r="K233" s="37">
        <f t="shared" si="138"/>
        <v>0</v>
      </c>
      <c r="L233" s="37">
        <f t="shared" si="138"/>
        <v>0</v>
      </c>
      <c r="M233" s="37">
        <f t="shared" si="138"/>
        <v>0</v>
      </c>
      <c r="N233" s="37">
        <f t="shared" si="138"/>
        <v>0</v>
      </c>
      <c r="O233" s="37">
        <f t="shared" si="138"/>
        <v>0</v>
      </c>
      <c r="P233" s="37">
        <f t="shared" si="138"/>
        <v>0</v>
      </c>
    </row>
    <row r="234" spans="1:16" ht="25.5" customHeight="1" x14ac:dyDescent="0.2">
      <c r="A234" s="89"/>
      <c r="B234" s="104"/>
      <c r="C234" s="104"/>
      <c r="D234" s="20" t="s">
        <v>11</v>
      </c>
      <c r="E234" s="35">
        <f t="shared" si="136"/>
        <v>56571.150999999998</v>
      </c>
      <c r="F234" s="35">
        <f t="shared" si="137"/>
        <v>0</v>
      </c>
      <c r="G234" s="37">
        <f t="shared" ref="G234:P234" si="139">G240+G246+G252</f>
        <v>15996.151</v>
      </c>
      <c r="H234" s="37">
        <f t="shared" si="139"/>
        <v>0</v>
      </c>
      <c r="I234" s="37">
        <f t="shared" si="139"/>
        <v>10144</v>
      </c>
      <c r="J234" s="37">
        <f t="shared" si="139"/>
        <v>0</v>
      </c>
      <c r="K234" s="37">
        <f t="shared" si="139"/>
        <v>10144</v>
      </c>
      <c r="L234" s="37">
        <f t="shared" si="139"/>
        <v>0</v>
      </c>
      <c r="M234" s="37">
        <f t="shared" si="139"/>
        <v>10143</v>
      </c>
      <c r="N234" s="37">
        <f t="shared" si="139"/>
        <v>0</v>
      </c>
      <c r="O234" s="37">
        <f t="shared" si="139"/>
        <v>10144</v>
      </c>
      <c r="P234" s="37">
        <f t="shared" si="139"/>
        <v>0</v>
      </c>
    </row>
    <row r="235" spans="1:16" ht="79.5" customHeight="1" x14ac:dyDescent="0.2">
      <c r="A235" s="89"/>
      <c r="B235" s="104"/>
      <c r="C235" s="104"/>
      <c r="D235" s="21" t="s">
        <v>12</v>
      </c>
      <c r="E235" s="35">
        <f>O235+M235+K235+I235+G235</f>
        <v>0</v>
      </c>
      <c r="F235" s="35">
        <f>P235+N235+L235+J235+H235</f>
        <v>0</v>
      </c>
      <c r="G235" s="37">
        <f>G241+G247+G253</f>
        <v>0</v>
      </c>
      <c r="H235" s="41"/>
      <c r="I235" s="37">
        <f>I241+I247+I253</f>
        <v>0</v>
      </c>
      <c r="J235" s="41"/>
      <c r="K235" s="41"/>
      <c r="L235" s="41"/>
      <c r="M235" s="41"/>
      <c r="N235" s="41"/>
      <c r="O235" s="41"/>
      <c r="P235" s="41"/>
    </row>
    <row r="236" spans="1:16" ht="29.25" customHeight="1" x14ac:dyDescent="0.2">
      <c r="A236" s="89" t="s">
        <v>88</v>
      </c>
      <c r="B236" s="103" t="s">
        <v>78</v>
      </c>
      <c r="C236" s="104"/>
      <c r="D236" s="91" t="s">
        <v>7</v>
      </c>
      <c r="E236" s="92">
        <f>E238+E239+E240+E241</f>
        <v>21344</v>
      </c>
      <c r="F236" s="92">
        <f t="shared" ref="F236:P236" si="140">F238+F239+F240+F241</f>
        <v>0</v>
      </c>
      <c r="G236" s="92">
        <f t="shared" si="140"/>
        <v>4269</v>
      </c>
      <c r="H236" s="92">
        <f t="shared" si="140"/>
        <v>0</v>
      </c>
      <c r="I236" s="92">
        <f t="shared" si="140"/>
        <v>4269</v>
      </c>
      <c r="J236" s="92">
        <f t="shared" si="140"/>
        <v>0</v>
      </c>
      <c r="K236" s="92">
        <f t="shared" si="140"/>
        <v>4269</v>
      </c>
      <c r="L236" s="92">
        <f t="shared" si="140"/>
        <v>0</v>
      </c>
      <c r="M236" s="92">
        <f t="shared" si="140"/>
        <v>4268</v>
      </c>
      <c r="N236" s="92">
        <f t="shared" si="140"/>
        <v>0</v>
      </c>
      <c r="O236" s="92">
        <f t="shared" si="140"/>
        <v>4269</v>
      </c>
      <c r="P236" s="92">
        <f t="shared" si="140"/>
        <v>0</v>
      </c>
    </row>
    <row r="237" spans="1:16" ht="24.75" customHeight="1" x14ac:dyDescent="0.2">
      <c r="A237" s="86"/>
      <c r="B237" s="104"/>
      <c r="C237" s="104"/>
      <c r="D237" s="17" t="s">
        <v>4</v>
      </c>
      <c r="E237" s="35"/>
      <c r="F237" s="35"/>
      <c r="G237" s="41"/>
      <c r="H237" s="41"/>
      <c r="I237" s="41"/>
      <c r="J237" s="41"/>
      <c r="K237" s="41"/>
      <c r="L237" s="41"/>
      <c r="M237" s="41"/>
      <c r="N237" s="41"/>
      <c r="O237" s="41"/>
      <c r="P237" s="41"/>
    </row>
    <row r="238" spans="1:16" ht="42.75" customHeight="1" x14ac:dyDescent="0.2">
      <c r="A238" s="86"/>
      <c r="B238" s="104"/>
      <c r="C238" s="104"/>
      <c r="D238" s="18" t="s">
        <v>9</v>
      </c>
      <c r="E238" s="35">
        <f t="shared" ref="E238:E240" si="141">O238+M238+K238+I238+G238</f>
        <v>0</v>
      </c>
      <c r="F238" s="35">
        <f t="shared" ref="F238:F240" si="142">P238+N238+L238+J238+H238</f>
        <v>0</v>
      </c>
      <c r="G238" s="46">
        <v>0</v>
      </c>
      <c r="H238" s="46"/>
      <c r="I238" s="46">
        <v>0</v>
      </c>
      <c r="J238" s="46"/>
      <c r="K238" s="46">
        <v>0</v>
      </c>
      <c r="L238" s="46"/>
      <c r="M238" s="46">
        <v>0</v>
      </c>
      <c r="N238" s="46"/>
      <c r="O238" s="46">
        <v>0</v>
      </c>
      <c r="P238" s="46"/>
    </row>
    <row r="239" spans="1:16" ht="24.75" customHeight="1" x14ac:dyDescent="0.2">
      <c r="A239" s="86"/>
      <c r="B239" s="104"/>
      <c r="C239" s="104"/>
      <c r="D239" s="19" t="s">
        <v>10</v>
      </c>
      <c r="E239" s="35">
        <f t="shared" si="141"/>
        <v>0</v>
      </c>
      <c r="F239" s="35">
        <f t="shared" si="142"/>
        <v>0</v>
      </c>
      <c r="G239" s="46">
        <v>0</v>
      </c>
      <c r="H239" s="46"/>
      <c r="I239" s="46">
        <v>0</v>
      </c>
      <c r="J239" s="46"/>
      <c r="K239" s="46">
        <v>0</v>
      </c>
      <c r="L239" s="46"/>
      <c r="M239" s="46">
        <v>0</v>
      </c>
      <c r="N239" s="46"/>
      <c r="O239" s="46">
        <v>0</v>
      </c>
      <c r="P239" s="46"/>
    </row>
    <row r="240" spans="1:16" ht="28.5" customHeight="1" x14ac:dyDescent="0.2">
      <c r="A240" s="86"/>
      <c r="B240" s="104"/>
      <c r="C240" s="104"/>
      <c r="D240" s="20" t="s">
        <v>11</v>
      </c>
      <c r="E240" s="35">
        <f t="shared" si="141"/>
        <v>21344</v>
      </c>
      <c r="F240" s="35">
        <f t="shared" si="142"/>
        <v>0</v>
      </c>
      <c r="G240" s="42">
        <v>4269</v>
      </c>
      <c r="H240" s="46"/>
      <c r="I240" s="42">
        <v>4269</v>
      </c>
      <c r="J240" s="46"/>
      <c r="K240" s="42">
        <v>4269</v>
      </c>
      <c r="L240" s="46"/>
      <c r="M240" s="42">
        <v>4268</v>
      </c>
      <c r="N240" s="46"/>
      <c r="O240" s="42">
        <v>4269</v>
      </c>
      <c r="P240" s="46"/>
    </row>
    <row r="241" spans="1:16" ht="46.5" customHeight="1" x14ac:dyDescent="0.2">
      <c r="A241" s="86"/>
      <c r="B241" s="105"/>
      <c r="C241" s="104"/>
      <c r="D241" s="21" t="s">
        <v>12</v>
      </c>
      <c r="E241" s="35">
        <f>O241+M241+K241+I241+G241</f>
        <v>0</v>
      </c>
      <c r="F241" s="35">
        <f>P241+N241+L241+J241+H241</f>
        <v>0</v>
      </c>
      <c r="G241" s="46">
        <v>0</v>
      </c>
      <c r="H241" s="46"/>
      <c r="I241" s="46">
        <v>0</v>
      </c>
      <c r="J241" s="46"/>
      <c r="K241" s="46">
        <v>0</v>
      </c>
      <c r="L241" s="46"/>
      <c r="M241" s="46">
        <v>0</v>
      </c>
      <c r="N241" s="46"/>
      <c r="O241" s="46">
        <v>0</v>
      </c>
      <c r="P241" s="46"/>
    </row>
    <row r="242" spans="1:16" ht="27.75" customHeight="1" x14ac:dyDescent="0.2">
      <c r="A242" s="89" t="s">
        <v>89</v>
      </c>
      <c r="B242" s="103" t="s">
        <v>24</v>
      </c>
      <c r="C242" s="104"/>
      <c r="D242" s="91" t="s">
        <v>7</v>
      </c>
      <c r="E242" s="92">
        <f>E244+E245+E246+E247</f>
        <v>29100</v>
      </c>
      <c r="F242" s="92">
        <f>F244+F245+F246+F247</f>
        <v>0</v>
      </c>
      <c r="G242" s="92">
        <f t="shared" ref="G242:P242" si="143">G244+G245+G246+G247</f>
        <v>8000</v>
      </c>
      <c r="H242" s="92">
        <f t="shared" si="143"/>
        <v>0</v>
      </c>
      <c r="I242" s="92">
        <f t="shared" si="143"/>
        <v>5275</v>
      </c>
      <c r="J242" s="92">
        <f t="shared" si="143"/>
        <v>0</v>
      </c>
      <c r="K242" s="92">
        <f t="shared" si="143"/>
        <v>5275</v>
      </c>
      <c r="L242" s="92">
        <f t="shared" si="143"/>
        <v>0</v>
      </c>
      <c r="M242" s="92">
        <f t="shared" si="143"/>
        <v>5275</v>
      </c>
      <c r="N242" s="92">
        <f t="shared" si="143"/>
        <v>0</v>
      </c>
      <c r="O242" s="92">
        <f t="shared" si="143"/>
        <v>5275</v>
      </c>
      <c r="P242" s="92">
        <f t="shared" si="143"/>
        <v>0</v>
      </c>
    </row>
    <row r="243" spans="1:16" ht="29.25" customHeight="1" x14ac:dyDescent="0.2">
      <c r="A243" s="89"/>
      <c r="B243" s="104"/>
      <c r="C243" s="104"/>
      <c r="D243" s="17" t="s">
        <v>4</v>
      </c>
      <c r="E243" s="35"/>
      <c r="F243" s="35"/>
      <c r="G243" s="41"/>
      <c r="H243" s="41"/>
      <c r="I243" s="41"/>
      <c r="J243" s="41"/>
      <c r="K243" s="41"/>
      <c r="L243" s="41"/>
      <c r="M243" s="41"/>
      <c r="N243" s="41"/>
      <c r="O243" s="41"/>
      <c r="P243" s="41"/>
    </row>
    <row r="244" spans="1:16" ht="40.5" customHeight="1" x14ac:dyDescent="0.2">
      <c r="A244" s="89"/>
      <c r="B244" s="104"/>
      <c r="C244" s="104"/>
      <c r="D244" s="18" t="s">
        <v>9</v>
      </c>
      <c r="E244" s="35">
        <f t="shared" ref="E244:E246" si="144">O244+M244+K244+I244+G244</f>
        <v>0</v>
      </c>
      <c r="F244" s="35">
        <f t="shared" ref="F244:F246" si="145">P244+N244+L244+J244+H244</f>
        <v>0</v>
      </c>
      <c r="G244" s="46">
        <v>0</v>
      </c>
      <c r="H244" s="46"/>
      <c r="I244" s="46">
        <v>0</v>
      </c>
      <c r="J244" s="46"/>
      <c r="K244" s="46">
        <v>0</v>
      </c>
      <c r="L244" s="46"/>
      <c r="M244" s="46">
        <v>0</v>
      </c>
      <c r="N244" s="46"/>
      <c r="O244" s="46">
        <v>0</v>
      </c>
      <c r="P244" s="46"/>
    </row>
    <row r="245" spans="1:16" ht="24.75" customHeight="1" x14ac:dyDescent="0.2">
      <c r="A245" s="89"/>
      <c r="B245" s="104"/>
      <c r="C245" s="104"/>
      <c r="D245" s="19" t="s">
        <v>10</v>
      </c>
      <c r="E245" s="35">
        <f t="shared" si="144"/>
        <v>0</v>
      </c>
      <c r="F245" s="35">
        <f t="shared" si="145"/>
        <v>0</v>
      </c>
      <c r="G245" s="46">
        <v>0</v>
      </c>
      <c r="H245" s="46"/>
      <c r="I245" s="46">
        <v>0</v>
      </c>
      <c r="J245" s="46"/>
      <c r="K245" s="46">
        <v>0</v>
      </c>
      <c r="L245" s="46"/>
      <c r="M245" s="46">
        <v>0</v>
      </c>
      <c r="N245" s="46"/>
      <c r="O245" s="46">
        <v>0</v>
      </c>
      <c r="P245" s="46"/>
    </row>
    <row r="246" spans="1:16" ht="24.75" customHeight="1" x14ac:dyDescent="0.2">
      <c r="A246" s="89"/>
      <c r="B246" s="104"/>
      <c r="C246" s="104"/>
      <c r="D246" s="20" t="s">
        <v>11</v>
      </c>
      <c r="E246" s="35">
        <f t="shared" si="144"/>
        <v>29100</v>
      </c>
      <c r="F246" s="35">
        <f t="shared" si="145"/>
        <v>0</v>
      </c>
      <c r="G246" s="42">
        <v>8000</v>
      </c>
      <c r="H246" s="46"/>
      <c r="I246" s="42">
        <v>5275</v>
      </c>
      <c r="J246" s="46"/>
      <c r="K246" s="42">
        <v>5275</v>
      </c>
      <c r="L246" s="46"/>
      <c r="M246" s="42">
        <v>5275</v>
      </c>
      <c r="N246" s="46"/>
      <c r="O246" s="42">
        <v>5275</v>
      </c>
      <c r="P246" s="46"/>
    </row>
    <row r="247" spans="1:16" ht="46.5" customHeight="1" x14ac:dyDescent="0.2">
      <c r="A247" s="89"/>
      <c r="B247" s="105"/>
      <c r="C247" s="104"/>
      <c r="D247" s="21" t="s">
        <v>12</v>
      </c>
      <c r="E247" s="35">
        <f>O247+M247+K247+I247+G247</f>
        <v>0</v>
      </c>
      <c r="F247" s="35">
        <f>P247+N247+L247+J247+H247</f>
        <v>0</v>
      </c>
      <c r="G247" s="46">
        <v>0</v>
      </c>
      <c r="H247" s="46"/>
      <c r="I247" s="46">
        <v>0</v>
      </c>
      <c r="J247" s="46"/>
      <c r="K247" s="46">
        <v>0</v>
      </c>
      <c r="L247" s="46"/>
      <c r="M247" s="46">
        <v>0</v>
      </c>
      <c r="N247" s="46"/>
      <c r="O247" s="46">
        <v>0</v>
      </c>
      <c r="P247" s="46"/>
    </row>
    <row r="248" spans="1:16" ht="28.5" customHeight="1" x14ac:dyDescent="0.2">
      <c r="A248" s="89" t="s">
        <v>90</v>
      </c>
      <c r="B248" s="103" t="s">
        <v>25</v>
      </c>
      <c r="C248" s="104"/>
      <c r="D248" s="91" t="s">
        <v>7</v>
      </c>
      <c r="E248" s="92">
        <f>E250+E251+E252+E253</f>
        <v>29638.364999999998</v>
      </c>
      <c r="F248" s="92">
        <f>F250+F251+F252+F253</f>
        <v>0</v>
      </c>
      <c r="G248" s="92">
        <f t="shared" ref="G248:P248" si="146">G250+G251+G252+G253</f>
        <v>27238.364999999998</v>
      </c>
      <c r="H248" s="92">
        <f t="shared" si="146"/>
        <v>0</v>
      </c>
      <c r="I248" s="92">
        <f t="shared" si="146"/>
        <v>600</v>
      </c>
      <c r="J248" s="92">
        <f t="shared" si="146"/>
        <v>0</v>
      </c>
      <c r="K248" s="92">
        <f t="shared" si="146"/>
        <v>600</v>
      </c>
      <c r="L248" s="92">
        <f t="shared" si="146"/>
        <v>0</v>
      </c>
      <c r="M248" s="92">
        <f t="shared" si="146"/>
        <v>600</v>
      </c>
      <c r="N248" s="92">
        <f t="shared" si="146"/>
        <v>0</v>
      </c>
      <c r="O248" s="92">
        <f t="shared" si="146"/>
        <v>600</v>
      </c>
      <c r="P248" s="92">
        <f t="shared" si="146"/>
        <v>0</v>
      </c>
    </row>
    <row r="249" spans="1:16" ht="28.5" customHeight="1" x14ac:dyDescent="0.2">
      <c r="A249" s="86"/>
      <c r="B249" s="104"/>
      <c r="C249" s="104"/>
      <c r="D249" s="17" t="s">
        <v>4</v>
      </c>
      <c r="E249" s="35"/>
      <c r="F249" s="35"/>
      <c r="G249" s="41"/>
      <c r="H249" s="41"/>
      <c r="I249" s="41"/>
      <c r="J249" s="41"/>
      <c r="K249" s="41"/>
      <c r="L249" s="41"/>
      <c r="M249" s="41"/>
      <c r="N249" s="41"/>
      <c r="O249" s="41"/>
      <c r="P249" s="41"/>
    </row>
    <row r="250" spans="1:16" ht="43.5" customHeight="1" x14ac:dyDescent="0.2">
      <c r="A250" s="86"/>
      <c r="B250" s="104"/>
      <c r="C250" s="104"/>
      <c r="D250" s="18" t="s">
        <v>9</v>
      </c>
      <c r="E250" s="35">
        <f t="shared" ref="E250:E252" si="147">O250+M250+K250++I250+G250</f>
        <v>0</v>
      </c>
      <c r="F250" s="35">
        <f t="shared" ref="F250:F252" si="148">P250+N250+L250++J250+H250</f>
        <v>0</v>
      </c>
      <c r="G250" s="46">
        <v>0</v>
      </c>
      <c r="H250" s="43"/>
      <c r="I250" s="46">
        <v>0</v>
      </c>
      <c r="J250" s="43"/>
      <c r="K250" s="43">
        <v>0</v>
      </c>
      <c r="L250" s="43"/>
      <c r="M250" s="43">
        <v>0</v>
      </c>
      <c r="N250" s="43"/>
      <c r="O250" s="43">
        <v>0</v>
      </c>
      <c r="P250" s="43"/>
    </row>
    <row r="251" spans="1:16" ht="27.75" customHeight="1" x14ac:dyDescent="0.2">
      <c r="A251" s="86"/>
      <c r="B251" s="104"/>
      <c r="C251" s="104"/>
      <c r="D251" s="19" t="s">
        <v>10</v>
      </c>
      <c r="E251" s="35">
        <f t="shared" si="147"/>
        <v>23511.214</v>
      </c>
      <c r="F251" s="35">
        <f t="shared" si="148"/>
        <v>0</v>
      </c>
      <c r="G251" s="42">
        <v>23511.214</v>
      </c>
      <c r="H251" s="43"/>
      <c r="I251" s="46">
        <v>0</v>
      </c>
      <c r="J251" s="43"/>
      <c r="K251" s="43">
        <v>0</v>
      </c>
      <c r="L251" s="43"/>
      <c r="M251" s="43">
        <v>0</v>
      </c>
      <c r="N251" s="43"/>
      <c r="O251" s="43">
        <v>0</v>
      </c>
      <c r="P251" s="43"/>
    </row>
    <row r="252" spans="1:16" ht="26.25" customHeight="1" x14ac:dyDescent="0.2">
      <c r="A252" s="86"/>
      <c r="B252" s="104"/>
      <c r="C252" s="104"/>
      <c r="D252" s="20" t="s">
        <v>11</v>
      </c>
      <c r="E252" s="35">
        <f t="shared" si="147"/>
        <v>6127.1509999999998</v>
      </c>
      <c r="F252" s="35">
        <f t="shared" si="148"/>
        <v>0</v>
      </c>
      <c r="G252" s="42">
        <v>3727.1509999999998</v>
      </c>
      <c r="H252" s="43"/>
      <c r="I252" s="46">
        <v>600</v>
      </c>
      <c r="J252" s="43"/>
      <c r="K252" s="43">
        <v>600</v>
      </c>
      <c r="L252" s="43"/>
      <c r="M252" s="43">
        <v>600</v>
      </c>
      <c r="N252" s="43"/>
      <c r="O252" s="43">
        <v>600</v>
      </c>
      <c r="P252" s="43"/>
    </row>
    <row r="253" spans="1:16" ht="104.25" customHeight="1" x14ac:dyDescent="0.2">
      <c r="A253" s="87"/>
      <c r="B253" s="105"/>
      <c r="C253" s="105"/>
      <c r="D253" s="21" t="s">
        <v>12</v>
      </c>
      <c r="E253" s="35">
        <f>O253+M253+K253++I253+G253</f>
        <v>0</v>
      </c>
      <c r="F253" s="35">
        <f>P253+N253+L253++J253+H253</f>
        <v>0</v>
      </c>
      <c r="G253" s="46">
        <v>0</v>
      </c>
      <c r="H253" s="43"/>
      <c r="I253" s="46">
        <v>0</v>
      </c>
      <c r="J253" s="43"/>
      <c r="K253" s="43">
        <v>0</v>
      </c>
      <c r="L253" s="43"/>
      <c r="M253" s="43">
        <v>0</v>
      </c>
      <c r="N253" s="43"/>
      <c r="O253" s="43">
        <v>0</v>
      </c>
      <c r="P253" s="43"/>
    </row>
    <row r="254" spans="1:16" ht="22.5" customHeight="1" x14ac:dyDescent="0.3">
      <c r="A254" s="83" t="s">
        <v>91</v>
      </c>
      <c r="B254" s="103" t="s">
        <v>86</v>
      </c>
      <c r="C254" s="103" t="s">
        <v>138</v>
      </c>
      <c r="D254" s="23" t="s">
        <v>7</v>
      </c>
      <c r="E254" s="98">
        <f t="shared" ref="E254:J254" si="149">E256+E257+E258+E259</f>
        <v>117485</v>
      </c>
      <c r="F254" s="98">
        <f t="shared" si="149"/>
        <v>0</v>
      </c>
      <c r="G254" s="98">
        <f t="shared" si="149"/>
        <v>66238</v>
      </c>
      <c r="H254" s="98">
        <f t="shared" si="149"/>
        <v>0</v>
      </c>
      <c r="I254" s="98">
        <f t="shared" si="149"/>
        <v>12673.5</v>
      </c>
      <c r="J254" s="98">
        <f t="shared" si="149"/>
        <v>0</v>
      </c>
      <c r="K254" s="98">
        <f t="shared" ref="K254:P254" si="150">K256+K257+K258+K259</f>
        <v>12673.5</v>
      </c>
      <c r="L254" s="98">
        <f t="shared" si="150"/>
        <v>0</v>
      </c>
      <c r="M254" s="98">
        <f t="shared" si="150"/>
        <v>14700</v>
      </c>
      <c r="N254" s="98">
        <f t="shared" si="150"/>
        <v>0</v>
      </c>
      <c r="O254" s="98">
        <f t="shared" si="150"/>
        <v>14700</v>
      </c>
      <c r="P254" s="98">
        <f t="shared" si="150"/>
        <v>0</v>
      </c>
    </row>
    <row r="255" spans="1:16" ht="23.25" x14ac:dyDescent="0.3">
      <c r="A255" s="24"/>
      <c r="B255" s="104"/>
      <c r="C255" s="104"/>
      <c r="D255" s="17" t="s">
        <v>4</v>
      </c>
      <c r="E255" s="35"/>
      <c r="F255" s="35"/>
      <c r="G255" s="39"/>
      <c r="H255" s="41"/>
      <c r="I255" s="39"/>
      <c r="J255" s="41"/>
      <c r="K255" s="41"/>
      <c r="L255" s="41"/>
      <c r="M255" s="41"/>
      <c r="N255" s="41"/>
      <c r="O255" s="41"/>
      <c r="P255" s="41"/>
    </row>
    <row r="256" spans="1:16" ht="46.5" x14ac:dyDescent="0.3">
      <c r="A256" s="24"/>
      <c r="B256" s="104"/>
      <c r="C256" s="104"/>
      <c r="D256" s="18" t="s">
        <v>9</v>
      </c>
      <c r="E256" s="35">
        <f>E262+E274</f>
        <v>0</v>
      </c>
      <c r="F256" s="35">
        <f>F262+F274</f>
        <v>0</v>
      </c>
      <c r="G256" s="41">
        <f t="shared" ref="G256:P259" si="151">G262+G268+G274</f>
        <v>0</v>
      </c>
      <c r="H256" s="41">
        <f t="shared" si="151"/>
        <v>0</v>
      </c>
      <c r="I256" s="41">
        <f t="shared" si="151"/>
        <v>0</v>
      </c>
      <c r="J256" s="41">
        <f t="shared" si="151"/>
        <v>0</v>
      </c>
      <c r="K256" s="41">
        <f t="shared" si="151"/>
        <v>0</v>
      </c>
      <c r="L256" s="41">
        <f t="shared" si="151"/>
        <v>0</v>
      </c>
      <c r="M256" s="41">
        <f t="shared" si="151"/>
        <v>0</v>
      </c>
      <c r="N256" s="41">
        <f t="shared" si="151"/>
        <v>0</v>
      </c>
      <c r="O256" s="41">
        <f t="shared" si="151"/>
        <v>0</v>
      </c>
      <c r="P256" s="41">
        <f t="shared" si="151"/>
        <v>0</v>
      </c>
    </row>
    <row r="257" spans="1:16" ht="23.25" x14ac:dyDescent="0.3">
      <c r="A257" s="24"/>
      <c r="B257" s="104"/>
      <c r="C257" s="104"/>
      <c r="D257" s="19" t="s">
        <v>10</v>
      </c>
      <c r="E257" s="35">
        <f>E263+E275+E269</f>
        <v>54066</v>
      </c>
      <c r="F257" s="35">
        <f>F263+F275</f>
        <v>0</v>
      </c>
      <c r="G257" s="37">
        <f t="shared" si="151"/>
        <v>54066</v>
      </c>
      <c r="H257" s="41">
        <f t="shared" si="151"/>
        <v>0</v>
      </c>
      <c r="I257" s="41">
        <f t="shared" si="151"/>
        <v>0</v>
      </c>
      <c r="J257" s="41">
        <f t="shared" si="151"/>
        <v>0</v>
      </c>
      <c r="K257" s="41">
        <f t="shared" si="151"/>
        <v>0</v>
      </c>
      <c r="L257" s="41">
        <f t="shared" si="151"/>
        <v>0</v>
      </c>
      <c r="M257" s="41">
        <f t="shared" si="151"/>
        <v>0</v>
      </c>
      <c r="N257" s="41">
        <f t="shared" si="151"/>
        <v>0</v>
      </c>
      <c r="O257" s="41">
        <f t="shared" si="151"/>
        <v>0</v>
      </c>
      <c r="P257" s="41">
        <f t="shared" si="151"/>
        <v>0</v>
      </c>
    </row>
    <row r="258" spans="1:16" ht="23.25" x14ac:dyDescent="0.3">
      <c r="A258" s="24"/>
      <c r="B258" s="104"/>
      <c r="C258" s="104"/>
      <c r="D258" s="20" t="s">
        <v>11</v>
      </c>
      <c r="E258" s="35">
        <f>E264+E276+E270</f>
        <v>63419</v>
      </c>
      <c r="F258" s="35">
        <f>F264+F276+F270</f>
        <v>0</v>
      </c>
      <c r="G258" s="37">
        <f t="shared" si="151"/>
        <v>12172</v>
      </c>
      <c r="H258" s="41">
        <f t="shared" si="151"/>
        <v>0</v>
      </c>
      <c r="I258" s="41">
        <f t="shared" si="151"/>
        <v>12673.5</v>
      </c>
      <c r="J258" s="41">
        <f t="shared" si="151"/>
        <v>0</v>
      </c>
      <c r="K258" s="41">
        <f t="shared" si="151"/>
        <v>12673.5</v>
      </c>
      <c r="L258" s="41">
        <f t="shared" si="151"/>
        <v>0</v>
      </c>
      <c r="M258" s="41">
        <f t="shared" si="151"/>
        <v>14700</v>
      </c>
      <c r="N258" s="41">
        <f t="shared" si="151"/>
        <v>0</v>
      </c>
      <c r="O258" s="41">
        <f t="shared" si="151"/>
        <v>14700</v>
      </c>
      <c r="P258" s="41">
        <f t="shared" si="151"/>
        <v>0</v>
      </c>
    </row>
    <row r="259" spans="1:16" ht="48" customHeight="1" x14ac:dyDescent="0.3">
      <c r="A259" s="22"/>
      <c r="B259" s="104"/>
      <c r="C259" s="104"/>
      <c r="D259" s="21" t="s">
        <v>12</v>
      </c>
      <c r="E259" s="35">
        <f>E265+E277+E271</f>
        <v>0</v>
      </c>
      <c r="F259" s="35">
        <f>F265+F277</f>
        <v>0</v>
      </c>
      <c r="G259" s="41">
        <f t="shared" si="151"/>
        <v>0</v>
      </c>
      <c r="H259" s="41">
        <f t="shared" si="151"/>
        <v>0</v>
      </c>
      <c r="I259" s="41">
        <f t="shared" si="151"/>
        <v>0</v>
      </c>
      <c r="J259" s="41">
        <f t="shared" si="151"/>
        <v>0</v>
      </c>
      <c r="K259" s="41">
        <f t="shared" si="151"/>
        <v>0</v>
      </c>
      <c r="L259" s="41">
        <f t="shared" si="151"/>
        <v>0</v>
      </c>
      <c r="M259" s="41">
        <f t="shared" si="151"/>
        <v>0</v>
      </c>
      <c r="N259" s="41">
        <f t="shared" si="151"/>
        <v>0</v>
      </c>
      <c r="O259" s="41">
        <f t="shared" si="151"/>
        <v>0</v>
      </c>
      <c r="P259" s="41">
        <f t="shared" si="151"/>
        <v>0</v>
      </c>
    </row>
    <row r="260" spans="1:16" ht="24" customHeight="1" x14ac:dyDescent="0.3">
      <c r="A260" s="80" t="s">
        <v>92</v>
      </c>
      <c r="B260" s="112" t="s">
        <v>87</v>
      </c>
      <c r="C260" s="104"/>
      <c r="D260" s="23" t="s">
        <v>7</v>
      </c>
      <c r="E260" s="93">
        <f t="shared" ref="E260:F260" si="152">E262+E263+E264+E265</f>
        <v>60085</v>
      </c>
      <c r="F260" s="93">
        <f t="shared" si="152"/>
        <v>0</v>
      </c>
      <c r="G260" s="93">
        <f>G262+G263+G264+G265</f>
        <v>55738</v>
      </c>
      <c r="H260" s="92"/>
      <c r="I260" s="93">
        <f>I262+I263+I264+I265</f>
        <v>2173.5</v>
      </c>
      <c r="J260" s="93">
        <f t="shared" ref="J260:P260" si="153">J262+J263+J264+J265</f>
        <v>0</v>
      </c>
      <c r="K260" s="93">
        <f t="shared" si="153"/>
        <v>2173.5</v>
      </c>
      <c r="L260" s="93">
        <f t="shared" si="153"/>
        <v>0</v>
      </c>
      <c r="M260" s="93">
        <f t="shared" si="153"/>
        <v>0</v>
      </c>
      <c r="N260" s="93">
        <f t="shared" si="153"/>
        <v>0</v>
      </c>
      <c r="O260" s="93">
        <f t="shared" si="153"/>
        <v>0</v>
      </c>
      <c r="P260" s="93">
        <f t="shared" si="153"/>
        <v>0</v>
      </c>
    </row>
    <row r="261" spans="1:16" ht="22.5" customHeight="1" x14ac:dyDescent="0.3">
      <c r="A261" s="24"/>
      <c r="B261" s="112"/>
      <c r="C261" s="104"/>
      <c r="D261" s="17" t="s">
        <v>4</v>
      </c>
      <c r="E261" s="35"/>
      <c r="F261" s="35"/>
      <c r="G261" s="39"/>
      <c r="H261" s="41"/>
      <c r="I261" s="39"/>
      <c r="J261" s="41"/>
      <c r="K261" s="41"/>
      <c r="L261" s="41"/>
      <c r="M261" s="41"/>
      <c r="N261" s="41"/>
      <c r="O261" s="41"/>
      <c r="P261" s="41"/>
    </row>
    <row r="262" spans="1:16" ht="39.75" customHeight="1" x14ac:dyDescent="0.3">
      <c r="A262" s="24"/>
      <c r="B262" s="112"/>
      <c r="C262" s="104"/>
      <c r="D262" s="18" t="s">
        <v>9</v>
      </c>
      <c r="E262" s="35">
        <f t="shared" ref="E262:E264" si="154">O262+M262+K262+I262+G262</f>
        <v>0</v>
      </c>
      <c r="F262" s="35">
        <f t="shared" ref="F262:F264" si="155">P262+N262+L262+J262+H262</f>
        <v>0</v>
      </c>
      <c r="G262" s="39">
        <v>0</v>
      </c>
      <c r="H262" s="41"/>
      <c r="I262" s="39">
        <v>0</v>
      </c>
      <c r="J262" s="41"/>
      <c r="K262" s="41">
        <v>0</v>
      </c>
      <c r="L262" s="41"/>
      <c r="M262" s="41">
        <v>0</v>
      </c>
      <c r="N262" s="41"/>
      <c r="O262" s="41">
        <v>0</v>
      </c>
      <c r="P262" s="41"/>
    </row>
    <row r="263" spans="1:16" ht="24.75" customHeight="1" x14ac:dyDescent="0.3">
      <c r="A263" s="24"/>
      <c r="B263" s="112"/>
      <c r="C263" s="104"/>
      <c r="D263" s="19" t="s">
        <v>10</v>
      </c>
      <c r="E263" s="35">
        <f t="shared" si="154"/>
        <v>54066</v>
      </c>
      <c r="F263" s="35">
        <f t="shared" si="155"/>
        <v>0</v>
      </c>
      <c r="G263" s="36">
        <v>54066</v>
      </c>
      <c r="H263" s="41"/>
      <c r="I263" s="70">
        <v>0</v>
      </c>
      <c r="J263" s="41"/>
      <c r="K263" s="41">
        <v>0</v>
      </c>
      <c r="L263" s="41"/>
      <c r="M263" s="41">
        <v>0</v>
      </c>
      <c r="N263" s="41"/>
      <c r="O263" s="41">
        <v>0</v>
      </c>
      <c r="P263" s="41"/>
    </row>
    <row r="264" spans="1:16" ht="24" customHeight="1" x14ac:dyDescent="0.3">
      <c r="A264" s="24"/>
      <c r="B264" s="112"/>
      <c r="C264" s="104"/>
      <c r="D264" s="20" t="s">
        <v>11</v>
      </c>
      <c r="E264" s="35">
        <f t="shared" si="154"/>
        <v>6019</v>
      </c>
      <c r="F264" s="35">
        <f t="shared" si="155"/>
        <v>0</v>
      </c>
      <c r="G264" s="36">
        <v>1672</v>
      </c>
      <c r="H264" s="41"/>
      <c r="I264" s="36">
        <v>2173.5</v>
      </c>
      <c r="J264" s="37"/>
      <c r="K264" s="37">
        <v>2173.5</v>
      </c>
      <c r="L264" s="41"/>
      <c r="M264" s="41">
        <v>0</v>
      </c>
      <c r="N264" s="41"/>
      <c r="O264" s="41">
        <v>0</v>
      </c>
      <c r="P264" s="41"/>
    </row>
    <row r="265" spans="1:16" ht="51.75" customHeight="1" x14ac:dyDescent="0.3">
      <c r="A265" s="24"/>
      <c r="B265" s="112"/>
      <c r="C265" s="104"/>
      <c r="D265" s="21" t="s">
        <v>12</v>
      </c>
      <c r="E265" s="35">
        <f>O265+M265+K265+I265+G265</f>
        <v>0</v>
      </c>
      <c r="F265" s="35">
        <f>P265+N265+L265+J265+H265</f>
        <v>0</v>
      </c>
      <c r="G265" s="39">
        <v>0</v>
      </c>
      <c r="H265" s="41"/>
      <c r="I265" s="39">
        <v>0</v>
      </c>
      <c r="J265" s="41"/>
      <c r="K265" s="41">
        <v>0</v>
      </c>
      <c r="L265" s="41"/>
      <c r="M265" s="41">
        <v>0</v>
      </c>
      <c r="N265" s="41"/>
      <c r="O265" s="41">
        <v>0</v>
      </c>
      <c r="P265" s="41"/>
    </row>
    <row r="266" spans="1:16" ht="27" customHeight="1" x14ac:dyDescent="0.3">
      <c r="A266" s="80" t="s">
        <v>95</v>
      </c>
      <c r="B266" s="103" t="s">
        <v>134</v>
      </c>
      <c r="C266" s="104"/>
      <c r="D266" s="91" t="s">
        <v>7</v>
      </c>
      <c r="E266" s="93">
        <f t="shared" ref="E266:F266" si="156">E268+E269+E270+E271</f>
        <v>22000</v>
      </c>
      <c r="F266" s="93">
        <f t="shared" si="156"/>
        <v>0</v>
      </c>
      <c r="G266" s="93">
        <f>G268+G269+G270+G271</f>
        <v>3500</v>
      </c>
      <c r="H266" s="92"/>
      <c r="I266" s="93">
        <f>I268+I269+I270+I271</f>
        <v>3500</v>
      </c>
      <c r="J266" s="93">
        <f t="shared" ref="J266:P266" si="157">J268+J269+J270+J271</f>
        <v>0</v>
      </c>
      <c r="K266" s="93">
        <f t="shared" si="157"/>
        <v>3500</v>
      </c>
      <c r="L266" s="93">
        <f t="shared" si="157"/>
        <v>0</v>
      </c>
      <c r="M266" s="93">
        <f t="shared" si="157"/>
        <v>7500</v>
      </c>
      <c r="N266" s="93">
        <f t="shared" si="157"/>
        <v>0</v>
      </c>
      <c r="O266" s="93">
        <f t="shared" si="157"/>
        <v>7500</v>
      </c>
      <c r="P266" s="93">
        <f t="shared" si="157"/>
        <v>0</v>
      </c>
    </row>
    <row r="267" spans="1:16" ht="22.5" customHeight="1" x14ac:dyDescent="0.3">
      <c r="A267" s="80"/>
      <c r="B267" s="104"/>
      <c r="C267" s="104"/>
      <c r="D267" s="17" t="s">
        <v>4</v>
      </c>
      <c r="E267" s="35"/>
      <c r="F267" s="35"/>
      <c r="G267" s="39"/>
      <c r="H267" s="41"/>
      <c r="I267" s="39"/>
      <c r="J267" s="41"/>
      <c r="K267" s="41"/>
      <c r="L267" s="41"/>
      <c r="M267" s="41"/>
      <c r="N267" s="41"/>
      <c r="O267" s="41"/>
      <c r="P267" s="41"/>
    </row>
    <row r="268" spans="1:16" ht="22.5" customHeight="1" x14ac:dyDescent="0.3">
      <c r="A268" s="80"/>
      <c r="B268" s="104"/>
      <c r="C268" s="104"/>
      <c r="D268" s="18" t="s">
        <v>9</v>
      </c>
      <c r="E268" s="35">
        <f t="shared" ref="E268:E270" si="158">O268+M268+K268+I268</f>
        <v>0</v>
      </c>
      <c r="F268" s="35">
        <f t="shared" ref="F268:F270" si="159">P268+N268+L268+J268</f>
        <v>0</v>
      </c>
      <c r="G268" s="39">
        <v>0</v>
      </c>
      <c r="H268" s="41"/>
      <c r="I268" s="39">
        <v>0</v>
      </c>
      <c r="J268" s="41"/>
      <c r="K268" s="41">
        <v>0</v>
      </c>
      <c r="L268" s="41"/>
      <c r="M268" s="41">
        <v>0</v>
      </c>
      <c r="N268" s="41"/>
      <c r="O268" s="41">
        <v>0</v>
      </c>
      <c r="P268" s="41"/>
    </row>
    <row r="269" spans="1:16" ht="27.75" customHeight="1" x14ac:dyDescent="0.3">
      <c r="A269" s="80"/>
      <c r="B269" s="104"/>
      <c r="C269" s="104"/>
      <c r="D269" s="19" t="s">
        <v>10</v>
      </c>
      <c r="E269" s="35">
        <f t="shared" si="158"/>
        <v>0</v>
      </c>
      <c r="F269" s="35">
        <f t="shared" si="159"/>
        <v>0</v>
      </c>
      <c r="G269" s="39">
        <v>0</v>
      </c>
      <c r="H269" s="41"/>
      <c r="I269" s="39">
        <v>0</v>
      </c>
      <c r="J269" s="41"/>
      <c r="K269" s="41">
        <v>0</v>
      </c>
      <c r="L269" s="41"/>
      <c r="M269" s="41">
        <v>0</v>
      </c>
      <c r="N269" s="41"/>
      <c r="O269" s="41">
        <v>0</v>
      </c>
      <c r="P269" s="41"/>
    </row>
    <row r="270" spans="1:16" ht="25.5" customHeight="1" x14ac:dyDescent="0.3">
      <c r="A270" s="80"/>
      <c r="B270" s="104"/>
      <c r="C270" s="104"/>
      <c r="D270" s="20" t="s">
        <v>11</v>
      </c>
      <c r="E270" s="35">
        <f t="shared" si="158"/>
        <v>22000</v>
      </c>
      <c r="F270" s="35">
        <f t="shared" si="159"/>
        <v>0</v>
      </c>
      <c r="G270" s="39">
        <v>3500</v>
      </c>
      <c r="H270" s="41"/>
      <c r="I270" s="39">
        <v>3500</v>
      </c>
      <c r="J270" s="41"/>
      <c r="K270" s="41">
        <v>3500</v>
      </c>
      <c r="L270" s="41"/>
      <c r="M270" s="41">
        <v>7500</v>
      </c>
      <c r="N270" s="41"/>
      <c r="O270" s="41">
        <v>7500</v>
      </c>
      <c r="P270" s="41"/>
    </row>
    <row r="271" spans="1:16" ht="49.5" customHeight="1" x14ac:dyDescent="0.3">
      <c r="A271" s="80"/>
      <c r="B271" s="105"/>
      <c r="C271" s="104"/>
      <c r="D271" s="21" t="s">
        <v>12</v>
      </c>
      <c r="E271" s="35">
        <f>O271+M271+K271+I271</f>
        <v>0</v>
      </c>
      <c r="F271" s="35">
        <f>P271+N271+L271+J271</f>
        <v>0</v>
      </c>
      <c r="G271" s="39">
        <v>0</v>
      </c>
      <c r="H271" s="41"/>
      <c r="I271" s="39">
        <v>0</v>
      </c>
      <c r="J271" s="41"/>
      <c r="K271" s="41">
        <v>0</v>
      </c>
      <c r="L271" s="41"/>
      <c r="M271" s="41">
        <v>0</v>
      </c>
      <c r="N271" s="41"/>
      <c r="O271" s="41">
        <v>0</v>
      </c>
      <c r="P271" s="41"/>
    </row>
    <row r="272" spans="1:16" ht="31.5" customHeight="1" x14ac:dyDescent="0.3">
      <c r="A272" s="80" t="s">
        <v>97</v>
      </c>
      <c r="B272" s="103" t="s">
        <v>20</v>
      </c>
      <c r="C272" s="104"/>
      <c r="D272" s="23" t="s">
        <v>7</v>
      </c>
      <c r="E272" s="52">
        <f t="shared" ref="E272:H272" si="160">E274+E275+E276+E277</f>
        <v>35400</v>
      </c>
      <c r="F272" s="52">
        <f t="shared" si="160"/>
        <v>0</v>
      </c>
      <c r="G272" s="52">
        <f t="shared" si="160"/>
        <v>7000</v>
      </c>
      <c r="H272" s="52">
        <f t="shared" si="160"/>
        <v>0</v>
      </c>
      <c r="I272" s="52">
        <f>I274+I275+I276+I277</f>
        <v>7000</v>
      </c>
      <c r="J272" s="52">
        <f t="shared" ref="J272:P272" si="161">J274+J275+J276+J277</f>
        <v>0</v>
      </c>
      <c r="K272" s="52">
        <f t="shared" si="161"/>
        <v>7000</v>
      </c>
      <c r="L272" s="52">
        <f t="shared" si="161"/>
        <v>0</v>
      </c>
      <c r="M272" s="52">
        <f t="shared" si="161"/>
        <v>7200</v>
      </c>
      <c r="N272" s="52">
        <f t="shared" si="161"/>
        <v>0</v>
      </c>
      <c r="O272" s="52">
        <f t="shared" si="161"/>
        <v>7200</v>
      </c>
      <c r="P272" s="52">
        <f t="shared" si="161"/>
        <v>0</v>
      </c>
    </row>
    <row r="273" spans="1:241" ht="24.75" customHeight="1" x14ac:dyDescent="0.3">
      <c r="A273" s="24"/>
      <c r="B273" s="104"/>
      <c r="C273" s="104"/>
      <c r="D273" s="17" t="s">
        <v>4</v>
      </c>
      <c r="E273" s="35"/>
      <c r="F273" s="35"/>
      <c r="G273" s="39"/>
      <c r="H273" s="41"/>
      <c r="I273" s="39"/>
      <c r="J273" s="41"/>
      <c r="K273" s="41"/>
      <c r="L273" s="41"/>
      <c r="M273" s="41"/>
      <c r="N273" s="41"/>
      <c r="O273" s="41"/>
      <c r="P273" s="41"/>
    </row>
    <row r="274" spans="1:241" ht="21.75" customHeight="1" x14ac:dyDescent="0.3">
      <c r="A274" s="24"/>
      <c r="B274" s="104"/>
      <c r="C274" s="104"/>
      <c r="D274" s="18" t="s">
        <v>9</v>
      </c>
      <c r="E274" s="35">
        <f t="shared" ref="E274:E276" si="162">O274+M274+K274+I274+G274</f>
        <v>0</v>
      </c>
      <c r="F274" s="35">
        <f t="shared" ref="F274:F276" si="163">P274+N274+L274+J274+H274</f>
        <v>0</v>
      </c>
      <c r="G274" s="39">
        <v>0</v>
      </c>
      <c r="H274" s="41"/>
      <c r="I274" s="39">
        <v>0</v>
      </c>
      <c r="J274" s="41"/>
      <c r="K274" s="41">
        <v>0</v>
      </c>
      <c r="L274" s="41"/>
      <c r="M274" s="41">
        <v>0</v>
      </c>
      <c r="N274" s="41"/>
      <c r="O274" s="41">
        <v>0</v>
      </c>
      <c r="P274" s="41"/>
    </row>
    <row r="275" spans="1:241" ht="27.75" customHeight="1" x14ac:dyDescent="0.3">
      <c r="A275" s="24"/>
      <c r="B275" s="104"/>
      <c r="C275" s="104"/>
      <c r="D275" s="19" t="s">
        <v>10</v>
      </c>
      <c r="E275" s="35">
        <f t="shared" si="162"/>
        <v>0</v>
      </c>
      <c r="F275" s="35">
        <f t="shared" si="163"/>
        <v>0</v>
      </c>
      <c r="G275" s="39">
        <v>0</v>
      </c>
      <c r="H275" s="41"/>
      <c r="I275" s="39">
        <v>0</v>
      </c>
      <c r="J275" s="41"/>
      <c r="K275" s="41">
        <v>0</v>
      </c>
      <c r="L275" s="41"/>
      <c r="M275" s="41">
        <v>0</v>
      </c>
      <c r="N275" s="41"/>
      <c r="O275" s="41">
        <v>0</v>
      </c>
      <c r="P275" s="41"/>
    </row>
    <row r="276" spans="1:241" ht="24" customHeight="1" x14ac:dyDescent="0.3">
      <c r="A276" s="24"/>
      <c r="B276" s="104"/>
      <c r="C276" s="104"/>
      <c r="D276" s="20" t="s">
        <v>11</v>
      </c>
      <c r="E276" s="35">
        <f t="shared" si="162"/>
        <v>35400</v>
      </c>
      <c r="F276" s="35">
        <f t="shared" si="163"/>
        <v>0</v>
      </c>
      <c r="G276" s="39">
        <v>7000</v>
      </c>
      <c r="H276" s="41"/>
      <c r="I276" s="39">
        <v>7000</v>
      </c>
      <c r="J276" s="41"/>
      <c r="K276" s="41">
        <v>7000</v>
      </c>
      <c r="L276" s="41"/>
      <c r="M276" s="41">
        <v>7200</v>
      </c>
      <c r="N276" s="41"/>
      <c r="O276" s="41">
        <v>7200</v>
      </c>
      <c r="P276" s="41"/>
    </row>
    <row r="277" spans="1:241" ht="51.75" customHeight="1" x14ac:dyDescent="0.3">
      <c r="A277" s="24"/>
      <c r="B277" s="105"/>
      <c r="C277" s="105"/>
      <c r="D277" s="21" t="s">
        <v>12</v>
      </c>
      <c r="E277" s="35">
        <f>O277+M277+K277+I277+G277</f>
        <v>0</v>
      </c>
      <c r="F277" s="35">
        <f>P277+N277+L277+J277+H277</f>
        <v>0</v>
      </c>
      <c r="G277" s="39">
        <v>0</v>
      </c>
      <c r="H277" s="41"/>
      <c r="I277" s="39">
        <v>0</v>
      </c>
      <c r="J277" s="41"/>
      <c r="K277" s="41">
        <v>0</v>
      </c>
      <c r="L277" s="41"/>
      <c r="M277" s="41">
        <v>0</v>
      </c>
      <c r="N277" s="41"/>
      <c r="O277" s="41">
        <v>0</v>
      </c>
      <c r="P277" s="41"/>
    </row>
    <row r="278" spans="1:241" ht="30" customHeight="1" x14ac:dyDescent="0.2">
      <c r="A278" s="129" t="s">
        <v>98</v>
      </c>
      <c r="B278" s="103" t="s">
        <v>55</v>
      </c>
      <c r="C278" s="103" t="s">
        <v>142</v>
      </c>
      <c r="D278" s="99" t="s">
        <v>7</v>
      </c>
      <c r="E278" s="97">
        <f t="shared" ref="E278:F278" si="164">E280+E281+E282+E283</f>
        <v>714.02660000000003</v>
      </c>
      <c r="F278" s="97">
        <f t="shared" si="164"/>
        <v>0</v>
      </c>
      <c r="G278" s="98">
        <f>G280+G281+G282+G283</f>
        <v>62.026600000000002</v>
      </c>
      <c r="H278" s="98"/>
      <c r="I278" s="98">
        <f>I280+I281+I282+I283</f>
        <v>151</v>
      </c>
      <c r="J278" s="98"/>
      <c r="K278" s="98">
        <f t="shared" ref="K278:O278" si="165">K280+K281+K282+K283</f>
        <v>167</v>
      </c>
      <c r="L278" s="98"/>
      <c r="M278" s="98">
        <f t="shared" si="165"/>
        <v>167</v>
      </c>
      <c r="N278" s="98"/>
      <c r="O278" s="98">
        <f t="shared" si="165"/>
        <v>167</v>
      </c>
      <c r="P278" s="98"/>
    </row>
    <row r="279" spans="1:241" ht="27" customHeight="1" x14ac:dyDescent="0.2">
      <c r="A279" s="130"/>
      <c r="B279" s="104"/>
      <c r="C279" s="104"/>
      <c r="D279" s="17" t="s">
        <v>4</v>
      </c>
      <c r="E279" s="35"/>
      <c r="F279" s="35"/>
      <c r="G279" s="39"/>
      <c r="H279" s="39"/>
      <c r="I279" s="39"/>
      <c r="J279" s="39"/>
      <c r="K279" s="39"/>
      <c r="L279" s="39"/>
      <c r="M279" s="39"/>
      <c r="N279" s="39"/>
      <c r="O279" s="39"/>
      <c r="P279" s="39"/>
    </row>
    <row r="280" spans="1:241" ht="49.5" customHeight="1" x14ac:dyDescent="0.2">
      <c r="A280" s="130"/>
      <c r="B280" s="104"/>
      <c r="C280" s="104"/>
      <c r="D280" s="18" t="s">
        <v>9</v>
      </c>
      <c r="E280" s="35">
        <f t="shared" ref="E280:E282" si="166">O280+M280+K280+I280+G280</f>
        <v>0</v>
      </c>
      <c r="F280" s="35">
        <f t="shared" ref="F280:F281" si="167">P280+N280+L280+J280+H280</f>
        <v>0</v>
      </c>
      <c r="G280" s="39">
        <v>0</v>
      </c>
      <c r="H280" s="39"/>
      <c r="I280" s="39">
        <v>0</v>
      </c>
      <c r="J280" s="39"/>
      <c r="K280" s="39">
        <v>0</v>
      </c>
      <c r="L280" s="39"/>
      <c r="M280" s="39">
        <v>0</v>
      </c>
      <c r="N280" s="39"/>
      <c r="O280" s="39">
        <v>0</v>
      </c>
      <c r="P280" s="39">
        <v>0</v>
      </c>
    </row>
    <row r="281" spans="1:241" ht="21.75" customHeight="1" x14ac:dyDescent="0.2">
      <c r="A281" s="130"/>
      <c r="B281" s="104"/>
      <c r="C281" s="104"/>
      <c r="D281" s="19" t="s">
        <v>10</v>
      </c>
      <c r="E281" s="35">
        <f t="shared" si="166"/>
        <v>0</v>
      </c>
      <c r="F281" s="35">
        <f t="shared" si="167"/>
        <v>0</v>
      </c>
      <c r="G281" s="39">
        <v>0</v>
      </c>
      <c r="H281" s="39"/>
      <c r="I281" s="39">
        <v>0</v>
      </c>
      <c r="J281" s="39"/>
      <c r="K281" s="39">
        <v>0</v>
      </c>
      <c r="L281" s="39"/>
      <c r="M281" s="39">
        <v>0</v>
      </c>
      <c r="N281" s="39"/>
      <c r="O281" s="39">
        <v>0</v>
      </c>
      <c r="P281" s="39"/>
    </row>
    <row r="282" spans="1:241" ht="28.5" customHeight="1" x14ac:dyDescent="0.2">
      <c r="A282" s="130"/>
      <c r="B282" s="104"/>
      <c r="C282" s="104"/>
      <c r="D282" s="20" t="s">
        <v>11</v>
      </c>
      <c r="E282" s="35">
        <f t="shared" si="166"/>
        <v>714.02660000000003</v>
      </c>
      <c r="F282" s="35">
        <f>P282+N282+L282+J282+H282</f>
        <v>0</v>
      </c>
      <c r="G282" s="36">
        <v>62.026600000000002</v>
      </c>
      <c r="H282" s="39"/>
      <c r="I282" s="39">
        <v>151</v>
      </c>
      <c r="J282" s="39"/>
      <c r="K282" s="39">
        <v>167</v>
      </c>
      <c r="L282" s="39"/>
      <c r="M282" s="39">
        <v>167</v>
      </c>
      <c r="N282" s="39"/>
      <c r="O282" s="39">
        <v>167</v>
      </c>
      <c r="P282" s="39"/>
    </row>
    <row r="283" spans="1:241" ht="274.5" customHeight="1" x14ac:dyDescent="0.2">
      <c r="A283" s="131"/>
      <c r="B283" s="105"/>
      <c r="C283" s="105"/>
      <c r="D283" s="21" t="s">
        <v>12</v>
      </c>
      <c r="E283" s="35">
        <f>O283+M283+K283+I283+G283</f>
        <v>0</v>
      </c>
      <c r="F283" s="35">
        <f>P283+N283+L283+J283+H283</f>
        <v>0</v>
      </c>
      <c r="G283" s="39">
        <v>0</v>
      </c>
      <c r="H283" s="39"/>
      <c r="I283" s="39">
        <v>0</v>
      </c>
      <c r="J283" s="39"/>
      <c r="K283" s="39">
        <v>0</v>
      </c>
      <c r="L283" s="39"/>
      <c r="M283" s="39">
        <v>0</v>
      </c>
      <c r="N283" s="39"/>
      <c r="O283" s="39"/>
      <c r="P283" s="39">
        <v>0</v>
      </c>
    </row>
    <row r="284" spans="1:241" s="2" customFormat="1" ht="36.75" customHeight="1" x14ac:dyDescent="0.25">
      <c r="A284" s="82" t="s">
        <v>101</v>
      </c>
      <c r="B284" s="103" t="s">
        <v>57</v>
      </c>
      <c r="C284" s="103" t="s">
        <v>143</v>
      </c>
      <c r="D284" s="96" t="s">
        <v>7</v>
      </c>
      <c r="E284" s="97">
        <f t="shared" ref="E284:F284" si="168">E286+E287+E288+E289</f>
        <v>1305.499</v>
      </c>
      <c r="F284" s="97">
        <f t="shared" si="168"/>
        <v>0</v>
      </c>
      <c r="G284" s="97">
        <f>G286+G287+G288+G289</f>
        <v>274.09899999999999</v>
      </c>
      <c r="H284" s="97">
        <f t="shared" ref="H284:P284" si="169">H286+H287+H288+H289</f>
        <v>0</v>
      </c>
      <c r="I284" s="97">
        <f t="shared" si="169"/>
        <v>272.39999999999998</v>
      </c>
      <c r="J284" s="97">
        <f t="shared" si="169"/>
        <v>0</v>
      </c>
      <c r="K284" s="97">
        <f t="shared" si="169"/>
        <v>337</v>
      </c>
      <c r="L284" s="97">
        <f t="shared" si="169"/>
        <v>0</v>
      </c>
      <c r="M284" s="97">
        <f t="shared" si="169"/>
        <v>211</v>
      </c>
      <c r="N284" s="97">
        <f t="shared" si="169"/>
        <v>0</v>
      </c>
      <c r="O284" s="97">
        <f t="shared" si="169"/>
        <v>211</v>
      </c>
      <c r="P284" s="97">
        <f t="shared" si="169"/>
        <v>0</v>
      </c>
      <c r="Q284" s="12"/>
      <c r="R284" s="7"/>
      <c r="S284" s="8"/>
      <c r="T284" s="9"/>
      <c r="U284" s="10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2"/>
      <c r="AH284" s="7"/>
      <c r="AI284" s="8"/>
      <c r="AJ284" s="9"/>
      <c r="AK284" s="10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2"/>
      <c r="AX284" s="7"/>
      <c r="AY284" s="8"/>
      <c r="AZ284" s="9"/>
      <c r="BA284" s="10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2"/>
      <c r="BN284" s="7"/>
      <c r="BO284" s="8"/>
      <c r="BP284" s="9"/>
      <c r="BQ284" s="10"/>
      <c r="BR284" s="11"/>
      <c r="BS284" s="11"/>
      <c r="BT284" s="11"/>
      <c r="BU284" s="11"/>
      <c r="BV284" s="11"/>
      <c r="BW284" s="11"/>
      <c r="BX284" s="11"/>
      <c r="BY284" s="11"/>
      <c r="BZ284" s="11"/>
      <c r="CA284" s="11"/>
      <c r="CB284" s="11"/>
      <c r="CC284" s="12"/>
      <c r="CD284" s="7"/>
      <c r="CE284" s="8"/>
      <c r="CF284" s="9"/>
      <c r="CG284" s="10"/>
      <c r="CH284" s="11"/>
      <c r="CI284" s="11"/>
      <c r="CJ284" s="11"/>
      <c r="CK284" s="11"/>
      <c r="CL284" s="11"/>
      <c r="CM284" s="11"/>
      <c r="CN284" s="11"/>
      <c r="CO284" s="11"/>
      <c r="CP284" s="11"/>
      <c r="CQ284" s="11"/>
      <c r="CR284" s="11"/>
      <c r="CS284" s="12"/>
      <c r="CT284" s="7"/>
      <c r="CU284" s="8"/>
      <c r="CV284" s="9"/>
      <c r="CW284" s="10"/>
      <c r="CX284" s="11"/>
      <c r="CY284" s="11"/>
      <c r="CZ284" s="11"/>
      <c r="DA284" s="11"/>
      <c r="DB284" s="11"/>
      <c r="DC284" s="11"/>
      <c r="DD284" s="11"/>
      <c r="DE284" s="11"/>
      <c r="DF284" s="11"/>
      <c r="DG284" s="11"/>
      <c r="DH284" s="11"/>
      <c r="DI284" s="12"/>
      <c r="DJ284" s="7"/>
      <c r="DK284" s="8"/>
      <c r="DL284" s="9"/>
      <c r="DM284" s="10"/>
      <c r="DN284" s="11"/>
      <c r="DO284" s="11"/>
      <c r="DP284" s="11"/>
      <c r="DQ284" s="11"/>
      <c r="DR284" s="11"/>
      <c r="DS284" s="11"/>
      <c r="DT284" s="11"/>
      <c r="DU284" s="11"/>
      <c r="DV284" s="11"/>
      <c r="DW284" s="11"/>
      <c r="DX284" s="11"/>
      <c r="DY284" s="12"/>
      <c r="DZ284" s="7"/>
      <c r="EA284" s="8"/>
      <c r="EB284" s="9"/>
      <c r="EC284" s="10"/>
      <c r="ED284" s="11"/>
      <c r="EE284" s="11"/>
      <c r="EF284" s="11"/>
      <c r="EG284" s="11"/>
      <c r="EH284" s="11"/>
      <c r="EI284" s="11"/>
      <c r="EJ284" s="11"/>
      <c r="EK284" s="11"/>
      <c r="EL284" s="11"/>
      <c r="EM284" s="11"/>
      <c r="EN284" s="11"/>
      <c r="EO284" s="12"/>
      <c r="EP284" s="7"/>
      <c r="EQ284" s="8"/>
      <c r="ER284" s="9"/>
      <c r="ES284" s="10"/>
      <c r="ET284" s="11"/>
      <c r="EU284" s="11"/>
      <c r="EV284" s="11"/>
      <c r="EW284" s="11"/>
      <c r="EX284" s="11"/>
      <c r="EY284" s="11"/>
      <c r="EZ284" s="11"/>
      <c r="FA284" s="11"/>
      <c r="FB284" s="11"/>
      <c r="FC284" s="11"/>
      <c r="FD284" s="11"/>
      <c r="FE284" s="12"/>
      <c r="FF284" s="7"/>
      <c r="FG284" s="8"/>
      <c r="FH284" s="9"/>
      <c r="FI284" s="10"/>
      <c r="FJ284" s="11"/>
      <c r="FK284" s="11"/>
      <c r="FL284" s="11"/>
      <c r="FM284" s="11"/>
      <c r="FN284" s="11"/>
      <c r="FO284" s="11"/>
      <c r="FP284" s="11"/>
      <c r="FQ284" s="11"/>
      <c r="FR284" s="11"/>
      <c r="FS284" s="11"/>
      <c r="FT284" s="11"/>
      <c r="FU284" s="12"/>
      <c r="FV284" s="7"/>
      <c r="FW284" s="8"/>
      <c r="FX284" s="9"/>
      <c r="FY284" s="10"/>
      <c r="FZ284" s="11"/>
      <c r="GA284" s="11"/>
      <c r="GB284" s="11"/>
      <c r="GC284" s="11"/>
      <c r="GD284" s="11"/>
      <c r="GE284" s="11"/>
      <c r="GF284" s="11"/>
      <c r="GG284" s="11"/>
      <c r="GH284" s="11"/>
      <c r="GI284" s="11"/>
      <c r="GJ284" s="11"/>
      <c r="GK284" s="12"/>
      <c r="GL284" s="7"/>
      <c r="GM284" s="8"/>
      <c r="GN284" s="9"/>
      <c r="GO284" s="10"/>
      <c r="GP284" s="11"/>
      <c r="GQ284" s="11"/>
      <c r="GR284" s="11"/>
      <c r="GS284" s="11"/>
      <c r="GT284" s="11"/>
      <c r="GU284" s="11"/>
      <c r="GV284" s="11"/>
      <c r="GW284" s="11"/>
      <c r="GX284" s="11"/>
      <c r="GY284" s="11"/>
      <c r="GZ284" s="11"/>
      <c r="HA284" s="12"/>
      <c r="HB284" s="7"/>
      <c r="HC284" s="8"/>
      <c r="HD284" s="9"/>
      <c r="HE284" s="10"/>
      <c r="HF284" s="11"/>
      <c r="HG284" s="11"/>
      <c r="HH284" s="11"/>
      <c r="HI284" s="11"/>
      <c r="HJ284" s="11"/>
      <c r="HK284" s="11"/>
      <c r="HL284" s="11"/>
      <c r="HM284" s="11"/>
      <c r="HN284" s="11"/>
      <c r="HO284" s="11"/>
      <c r="HP284" s="11"/>
      <c r="HQ284" s="12"/>
      <c r="HR284" s="7"/>
      <c r="HS284" s="8"/>
      <c r="HT284" s="9"/>
      <c r="HU284" s="10"/>
      <c r="HV284" s="11"/>
      <c r="HW284" s="11"/>
      <c r="HX284" s="11"/>
      <c r="HY284" s="11"/>
      <c r="HZ284" s="11"/>
      <c r="IA284" s="11"/>
      <c r="IB284" s="11"/>
      <c r="IC284" s="11"/>
      <c r="ID284" s="11"/>
      <c r="IE284" s="11"/>
      <c r="IF284" s="11"/>
      <c r="IG284" s="12"/>
    </row>
    <row r="285" spans="1:241" s="2" customFormat="1" ht="18.75" customHeight="1" x14ac:dyDescent="0.25">
      <c r="A285" s="76"/>
      <c r="B285" s="104"/>
      <c r="C285" s="104"/>
      <c r="D285" s="17" t="s">
        <v>4</v>
      </c>
      <c r="E285" s="35"/>
      <c r="F285" s="35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12"/>
      <c r="R285" s="7"/>
      <c r="S285" s="8"/>
      <c r="T285" s="9"/>
      <c r="U285" s="10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2"/>
      <c r="AH285" s="7"/>
      <c r="AI285" s="8"/>
      <c r="AJ285" s="9"/>
      <c r="AK285" s="10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2"/>
      <c r="AX285" s="7"/>
      <c r="AY285" s="8"/>
      <c r="AZ285" s="9"/>
      <c r="BA285" s="10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2"/>
      <c r="BN285" s="7"/>
      <c r="BO285" s="8"/>
      <c r="BP285" s="9"/>
      <c r="BQ285" s="10"/>
      <c r="BR285" s="11"/>
      <c r="BS285" s="11"/>
      <c r="BT285" s="11"/>
      <c r="BU285" s="11"/>
      <c r="BV285" s="11"/>
      <c r="BW285" s="11"/>
      <c r="BX285" s="11"/>
      <c r="BY285" s="11"/>
      <c r="BZ285" s="11"/>
      <c r="CA285" s="11"/>
      <c r="CB285" s="11"/>
      <c r="CC285" s="12"/>
      <c r="CD285" s="7"/>
      <c r="CE285" s="8"/>
      <c r="CF285" s="9"/>
      <c r="CG285" s="10"/>
      <c r="CH285" s="11"/>
      <c r="CI285" s="11"/>
      <c r="CJ285" s="11"/>
      <c r="CK285" s="11"/>
      <c r="CL285" s="11"/>
      <c r="CM285" s="11"/>
      <c r="CN285" s="11"/>
      <c r="CO285" s="11"/>
      <c r="CP285" s="11"/>
      <c r="CQ285" s="11"/>
      <c r="CR285" s="11"/>
      <c r="CS285" s="12"/>
      <c r="CT285" s="7"/>
      <c r="CU285" s="8"/>
      <c r="CV285" s="9"/>
      <c r="CW285" s="10"/>
      <c r="CX285" s="11"/>
      <c r="CY285" s="11"/>
      <c r="CZ285" s="11"/>
      <c r="DA285" s="11"/>
      <c r="DB285" s="11"/>
      <c r="DC285" s="11"/>
      <c r="DD285" s="11"/>
      <c r="DE285" s="11"/>
      <c r="DF285" s="11"/>
      <c r="DG285" s="11"/>
      <c r="DH285" s="11"/>
      <c r="DI285" s="12"/>
      <c r="DJ285" s="7"/>
      <c r="DK285" s="8"/>
      <c r="DL285" s="9"/>
      <c r="DM285" s="10"/>
      <c r="DN285" s="11"/>
      <c r="DO285" s="11"/>
      <c r="DP285" s="11"/>
      <c r="DQ285" s="11"/>
      <c r="DR285" s="11"/>
      <c r="DS285" s="11"/>
      <c r="DT285" s="11"/>
      <c r="DU285" s="11"/>
      <c r="DV285" s="11"/>
      <c r="DW285" s="11"/>
      <c r="DX285" s="11"/>
      <c r="DY285" s="12"/>
      <c r="DZ285" s="7"/>
      <c r="EA285" s="8"/>
      <c r="EB285" s="9"/>
      <c r="EC285" s="10"/>
      <c r="ED285" s="11"/>
      <c r="EE285" s="11"/>
      <c r="EF285" s="11"/>
      <c r="EG285" s="11"/>
      <c r="EH285" s="11"/>
      <c r="EI285" s="11"/>
      <c r="EJ285" s="11"/>
      <c r="EK285" s="11"/>
      <c r="EL285" s="11"/>
      <c r="EM285" s="11"/>
      <c r="EN285" s="11"/>
      <c r="EO285" s="12"/>
      <c r="EP285" s="7"/>
      <c r="EQ285" s="8"/>
      <c r="ER285" s="9"/>
      <c r="ES285" s="10"/>
      <c r="ET285" s="11"/>
      <c r="EU285" s="11"/>
      <c r="EV285" s="11"/>
      <c r="EW285" s="11"/>
      <c r="EX285" s="11"/>
      <c r="EY285" s="11"/>
      <c r="EZ285" s="11"/>
      <c r="FA285" s="11"/>
      <c r="FB285" s="11"/>
      <c r="FC285" s="11"/>
      <c r="FD285" s="11"/>
      <c r="FE285" s="12"/>
      <c r="FF285" s="7"/>
      <c r="FG285" s="8"/>
      <c r="FH285" s="9"/>
      <c r="FI285" s="10"/>
      <c r="FJ285" s="11"/>
      <c r="FK285" s="11"/>
      <c r="FL285" s="11"/>
      <c r="FM285" s="11"/>
      <c r="FN285" s="11"/>
      <c r="FO285" s="11"/>
      <c r="FP285" s="11"/>
      <c r="FQ285" s="11"/>
      <c r="FR285" s="11"/>
      <c r="FS285" s="11"/>
      <c r="FT285" s="11"/>
      <c r="FU285" s="12"/>
      <c r="FV285" s="7"/>
      <c r="FW285" s="8"/>
      <c r="FX285" s="9"/>
      <c r="FY285" s="10"/>
      <c r="FZ285" s="11"/>
      <c r="GA285" s="11"/>
      <c r="GB285" s="11"/>
      <c r="GC285" s="11"/>
      <c r="GD285" s="11"/>
      <c r="GE285" s="11"/>
      <c r="GF285" s="11"/>
      <c r="GG285" s="11"/>
      <c r="GH285" s="11"/>
      <c r="GI285" s="11"/>
      <c r="GJ285" s="11"/>
      <c r="GK285" s="12"/>
      <c r="GL285" s="7"/>
      <c r="GM285" s="8"/>
      <c r="GN285" s="9"/>
      <c r="GO285" s="10"/>
      <c r="GP285" s="11"/>
      <c r="GQ285" s="11"/>
      <c r="GR285" s="11"/>
      <c r="GS285" s="11"/>
      <c r="GT285" s="11"/>
      <c r="GU285" s="11"/>
      <c r="GV285" s="11"/>
      <c r="GW285" s="11"/>
      <c r="GX285" s="11"/>
      <c r="GY285" s="11"/>
      <c r="GZ285" s="11"/>
      <c r="HA285" s="12"/>
      <c r="HB285" s="7"/>
      <c r="HC285" s="8"/>
      <c r="HD285" s="9"/>
      <c r="HE285" s="10"/>
      <c r="HF285" s="11"/>
      <c r="HG285" s="11"/>
      <c r="HH285" s="11"/>
      <c r="HI285" s="11"/>
      <c r="HJ285" s="11"/>
      <c r="HK285" s="11"/>
      <c r="HL285" s="11"/>
      <c r="HM285" s="11"/>
      <c r="HN285" s="11"/>
      <c r="HO285" s="11"/>
      <c r="HP285" s="11"/>
      <c r="HQ285" s="12"/>
      <c r="HR285" s="7"/>
      <c r="HS285" s="8"/>
      <c r="HT285" s="9"/>
      <c r="HU285" s="10"/>
      <c r="HV285" s="11"/>
      <c r="HW285" s="11"/>
      <c r="HX285" s="11"/>
      <c r="HY285" s="11"/>
      <c r="HZ285" s="11"/>
      <c r="IA285" s="11"/>
      <c r="IB285" s="11"/>
      <c r="IC285" s="11"/>
      <c r="ID285" s="11"/>
      <c r="IE285" s="11"/>
      <c r="IF285" s="11"/>
      <c r="IG285" s="12"/>
    </row>
    <row r="286" spans="1:241" s="2" customFormat="1" ht="27.75" customHeight="1" x14ac:dyDescent="0.25">
      <c r="A286" s="76"/>
      <c r="B286" s="104"/>
      <c r="C286" s="104"/>
      <c r="D286" s="18" t="s">
        <v>17</v>
      </c>
      <c r="E286" s="35">
        <f t="shared" ref="E286:E288" si="170">O286+M286+K286+I286+G286</f>
        <v>0</v>
      </c>
      <c r="F286" s="35">
        <f t="shared" ref="F286:F288" si="171">P286+N286+L286+J286+H286</f>
        <v>0</v>
      </c>
      <c r="G286" s="39">
        <v>0</v>
      </c>
      <c r="H286" s="39"/>
      <c r="I286" s="39">
        <v>0</v>
      </c>
      <c r="J286" s="39"/>
      <c r="K286" s="39">
        <v>0</v>
      </c>
      <c r="L286" s="39"/>
      <c r="M286" s="39">
        <v>0</v>
      </c>
      <c r="N286" s="39"/>
      <c r="O286" s="39">
        <v>0</v>
      </c>
      <c r="P286" s="39"/>
      <c r="Q286" s="12"/>
      <c r="R286" s="7"/>
      <c r="S286" s="8"/>
      <c r="T286" s="9"/>
      <c r="U286" s="10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2"/>
      <c r="AH286" s="7"/>
      <c r="AI286" s="8"/>
      <c r="AJ286" s="9"/>
      <c r="AK286" s="10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2"/>
      <c r="AX286" s="7"/>
      <c r="AY286" s="8"/>
      <c r="AZ286" s="9"/>
      <c r="BA286" s="10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2"/>
      <c r="BN286" s="7"/>
      <c r="BO286" s="8"/>
      <c r="BP286" s="9"/>
      <c r="BQ286" s="10"/>
      <c r="BR286" s="11"/>
      <c r="BS286" s="11"/>
      <c r="BT286" s="11"/>
      <c r="BU286" s="11"/>
      <c r="BV286" s="11"/>
      <c r="BW286" s="11"/>
      <c r="BX286" s="11"/>
      <c r="BY286" s="11"/>
      <c r="BZ286" s="11"/>
      <c r="CA286" s="11"/>
      <c r="CB286" s="11"/>
      <c r="CC286" s="12"/>
      <c r="CD286" s="7"/>
      <c r="CE286" s="8"/>
      <c r="CF286" s="9"/>
      <c r="CG286" s="10"/>
      <c r="CH286" s="11"/>
      <c r="CI286" s="11"/>
      <c r="CJ286" s="11"/>
      <c r="CK286" s="11"/>
      <c r="CL286" s="11"/>
      <c r="CM286" s="11"/>
      <c r="CN286" s="11"/>
      <c r="CO286" s="11"/>
      <c r="CP286" s="11"/>
      <c r="CQ286" s="11"/>
      <c r="CR286" s="11"/>
      <c r="CS286" s="12"/>
      <c r="CT286" s="7"/>
      <c r="CU286" s="8"/>
      <c r="CV286" s="9"/>
      <c r="CW286" s="10"/>
      <c r="CX286" s="11"/>
      <c r="CY286" s="11"/>
      <c r="CZ286" s="11"/>
      <c r="DA286" s="11"/>
      <c r="DB286" s="11"/>
      <c r="DC286" s="11"/>
      <c r="DD286" s="11"/>
      <c r="DE286" s="11"/>
      <c r="DF286" s="11"/>
      <c r="DG286" s="11"/>
      <c r="DH286" s="11"/>
      <c r="DI286" s="12"/>
      <c r="DJ286" s="7"/>
      <c r="DK286" s="8"/>
      <c r="DL286" s="9"/>
      <c r="DM286" s="10"/>
      <c r="DN286" s="11"/>
      <c r="DO286" s="11"/>
      <c r="DP286" s="11"/>
      <c r="DQ286" s="11"/>
      <c r="DR286" s="11"/>
      <c r="DS286" s="11"/>
      <c r="DT286" s="11"/>
      <c r="DU286" s="11"/>
      <c r="DV286" s="11"/>
      <c r="DW286" s="11"/>
      <c r="DX286" s="11"/>
      <c r="DY286" s="12"/>
      <c r="DZ286" s="7"/>
      <c r="EA286" s="8"/>
      <c r="EB286" s="9"/>
      <c r="EC286" s="10"/>
      <c r="ED286" s="11"/>
      <c r="EE286" s="11"/>
      <c r="EF286" s="11"/>
      <c r="EG286" s="11"/>
      <c r="EH286" s="11"/>
      <c r="EI286" s="11"/>
      <c r="EJ286" s="11"/>
      <c r="EK286" s="11"/>
      <c r="EL286" s="11"/>
      <c r="EM286" s="11"/>
      <c r="EN286" s="11"/>
      <c r="EO286" s="12"/>
      <c r="EP286" s="7"/>
      <c r="EQ286" s="8"/>
      <c r="ER286" s="9"/>
      <c r="ES286" s="10"/>
      <c r="ET286" s="11"/>
      <c r="EU286" s="11"/>
      <c r="EV286" s="11"/>
      <c r="EW286" s="11"/>
      <c r="EX286" s="11"/>
      <c r="EY286" s="11"/>
      <c r="EZ286" s="11"/>
      <c r="FA286" s="11"/>
      <c r="FB286" s="11"/>
      <c r="FC286" s="11"/>
      <c r="FD286" s="11"/>
      <c r="FE286" s="12"/>
      <c r="FF286" s="7"/>
      <c r="FG286" s="8"/>
      <c r="FH286" s="9"/>
      <c r="FI286" s="10"/>
      <c r="FJ286" s="11"/>
      <c r="FK286" s="11"/>
      <c r="FL286" s="11"/>
      <c r="FM286" s="11"/>
      <c r="FN286" s="11"/>
      <c r="FO286" s="11"/>
      <c r="FP286" s="11"/>
      <c r="FQ286" s="11"/>
      <c r="FR286" s="11"/>
      <c r="FS286" s="11"/>
      <c r="FT286" s="11"/>
      <c r="FU286" s="12"/>
      <c r="FV286" s="7"/>
      <c r="FW286" s="8"/>
      <c r="FX286" s="9"/>
      <c r="FY286" s="10"/>
      <c r="FZ286" s="11"/>
      <c r="GA286" s="11"/>
      <c r="GB286" s="11"/>
      <c r="GC286" s="11"/>
      <c r="GD286" s="11"/>
      <c r="GE286" s="11"/>
      <c r="GF286" s="11"/>
      <c r="GG286" s="11"/>
      <c r="GH286" s="11"/>
      <c r="GI286" s="11"/>
      <c r="GJ286" s="11"/>
      <c r="GK286" s="12"/>
      <c r="GL286" s="7"/>
      <c r="GM286" s="8"/>
      <c r="GN286" s="9"/>
      <c r="GO286" s="10"/>
      <c r="GP286" s="11"/>
      <c r="GQ286" s="11"/>
      <c r="GR286" s="11"/>
      <c r="GS286" s="11"/>
      <c r="GT286" s="11"/>
      <c r="GU286" s="11"/>
      <c r="GV286" s="11"/>
      <c r="GW286" s="11"/>
      <c r="GX286" s="11"/>
      <c r="GY286" s="11"/>
      <c r="GZ286" s="11"/>
      <c r="HA286" s="12"/>
      <c r="HB286" s="7"/>
      <c r="HC286" s="8"/>
      <c r="HD286" s="9"/>
      <c r="HE286" s="10"/>
      <c r="HF286" s="11"/>
      <c r="HG286" s="11"/>
      <c r="HH286" s="11"/>
      <c r="HI286" s="11"/>
      <c r="HJ286" s="11"/>
      <c r="HK286" s="11"/>
      <c r="HL286" s="11"/>
      <c r="HM286" s="11"/>
      <c r="HN286" s="11"/>
      <c r="HO286" s="11"/>
      <c r="HP286" s="11"/>
      <c r="HQ286" s="12"/>
      <c r="HR286" s="7"/>
      <c r="HS286" s="8"/>
      <c r="HT286" s="9"/>
      <c r="HU286" s="10"/>
      <c r="HV286" s="11"/>
      <c r="HW286" s="11"/>
      <c r="HX286" s="11"/>
      <c r="HY286" s="11"/>
      <c r="HZ286" s="11"/>
      <c r="IA286" s="11"/>
      <c r="IB286" s="11"/>
      <c r="IC286" s="11"/>
      <c r="ID286" s="11"/>
      <c r="IE286" s="11"/>
      <c r="IF286" s="11"/>
      <c r="IG286" s="12"/>
    </row>
    <row r="287" spans="1:241" s="2" customFormat="1" ht="30.75" customHeight="1" x14ac:dyDescent="0.25">
      <c r="A287" s="76"/>
      <c r="B287" s="104"/>
      <c r="C287" s="104"/>
      <c r="D287" s="19" t="s">
        <v>10</v>
      </c>
      <c r="E287" s="35">
        <f t="shared" si="170"/>
        <v>0</v>
      </c>
      <c r="F287" s="35">
        <f t="shared" si="171"/>
        <v>0</v>
      </c>
      <c r="G287" s="39">
        <v>0</v>
      </c>
      <c r="H287" s="39"/>
      <c r="I287" s="39">
        <v>0</v>
      </c>
      <c r="J287" s="39"/>
      <c r="K287" s="39">
        <v>0</v>
      </c>
      <c r="L287" s="39"/>
      <c r="M287" s="39">
        <v>0</v>
      </c>
      <c r="N287" s="39"/>
      <c r="O287" s="39">
        <v>0</v>
      </c>
      <c r="P287" s="39"/>
      <c r="Q287" s="12"/>
      <c r="R287" s="7"/>
      <c r="S287" s="8"/>
      <c r="T287" s="9"/>
      <c r="U287" s="10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2"/>
      <c r="AH287" s="7"/>
      <c r="AI287" s="8"/>
      <c r="AJ287" s="9"/>
      <c r="AK287" s="10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2"/>
      <c r="AX287" s="7"/>
      <c r="AY287" s="8"/>
      <c r="AZ287" s="9"/>
      <c r="BA287" s="10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2"/>
      <c r="BN287" s="7"/>
      <c r="BO287" s="8"/>
      <c r="BP287" s="9"/>
      <c r="BQ287" s="10"/>
      <c r="BR287" s="11"/>
      <c r="BS287" s="11"/>
      <c r="BT287" s="11"/>
      <c r="BU287" s="11"/>
      <c r="BV287" s="11"/>
      <c r="BW287" s="11"/>
      <c r="BX287" s="11"/>
      <c r="BY287" s="11"/>
      <c r="BZ287" s="11"/>
      <c r="CA287" s="11"/>
      <c r="CB287" s="11"/>
      <c r="CC287" s="12"/>
      <c r="CD287" s="7"/>
      <c r="CE287" s="8"/>
      <c r="CF287" s="9"/>
      <c r="CG287" s="10"/>
      <c r="CH287" s="11"/>
      <c r="CI287" s="11"/>
      <c r="CJ287" s="11"/>
      <c r="CK287" s="11"/>
      <c r="CL287" s="11"/>
      <c r="CM287" s="11"/>
      <c r="CN287" s="11"/>
      <c r="CO287" s="11"/>
      <c r="CP287" s="11"/>
      <c r="CQ287" s="11"/>
      <c r="CR287" s="11"/>
      <c r="CS287" s="12"/>
      <c r="CT287" s="7"/>
      <c r="CU287" s="8"/>
      <c r="CV287" s="9"/>
      <c r="CW287" s="10"/>
      <c r="CX287" s="11"/>
      <c r="CY287" s="11"/>
      <c r="CZ287" s="11"/>
      <c r="DA287" s="11"/>
      <c r="DB287" s="11"/>
      <c r="DC287" s="11"/>
      <c r="DD287" s="11"/>
      <c r="DE287" s="11"/>
      <c r="DF287" s="11"/>
      <c r="DG287" s="11"/>
      <c r="DH287" s="11"/>
      <c r="DI287" s="12"/>
      <c r="DJ287" s="7"/>
      <c r="DK287" s="8"/>
      <c r="DL287" s="9"/>
      <c r="DM287" s="10"/>
      <c r="DN287" s="11"/>
      <c r="DO287" s="11"/>
      <c r="DP287" s="11"/>
      <c r="DQ287" s="11"/>
      <c r="DR287" s="11"/>
      <c r="DS287" s="11"/>
      <c r="DT287" s="11"/>
      <c r="DU287" s="11"/>
      <c r="DV287" s="11"/>
      <c r="DW287" s="11"/>
      <c r="DX287" s="11"/>
      <c r="DY287" s="12"/>
      <c r="DZ287" s="7"/>
      <c r="EA287" s="8"/>
      <c r="EB287" s="9"/>
      <c r="EC287" s="10"/>
      <c r="ED287" s="11"/>
      <c r="EE287" s="11"/>
      <c r="EF287" s="11"/>
      <c r="EG287" s="11"/>
      <c r="EH287" s="11"/>
      <c r="EI287" s="11"/>
      <c r="EJ287" s="11"/>
      <c r="EK287" s="11"/>
      <c r="EL287" s="11"/>
      <c r="EM287" s="11"/>
      <c r="EN287" s="11"/>
      <c r="EO287" s="12"/>
      <c r="EP287" s="7"/>
      <c r="EQ287" s="8"/>
      <c r="ER287" s="9"/>
      <c r="ES287" s="10"/>
      <c r="ET287" s="11"/>
      <c r="EU287" s="11"/>
      <c r="EV287" s="11"/>
      <c r="EW287" s="11"/>
      <c r="EX287" s="11"/>
      <c r="EY287" s="11"/>
      <c r="EZ287" s="11"/>
      <c r="FA287" s="11"/>
      <c r="FB287" s="11"/>
      <c r="FC287" s="11"/>
      <c r="FD287" s="11"/>
      <c r="FE287" s="12"/>
      <c r="FF287" s="7"/>
      <c r="FG287" s="8"/>
      <c r="FH287" s="9"/>
      <c r="FI287" s="10"/>
      <c r="FJ287" s="11"/>
      <c r="FK287" s="11"/>
      <c r="FL287" s="11"/>
      <c r="FM287" s="11"/>
      <c r="FN287" s="11"/>
      <c r="FO287" s="11"/>
      <c r="FP287" s="11"/>
      <c r="FQ287" s="11"/>
      <c r="FR287" s="11"/>
      <c r="FS287" s="11"/>
      <c r="FT287" s="11"/>
      <c r="FU287" s="12"/>
      <c r="FV287" s="7"/>
      <c r="FW287" s="8"/>
      <c r="FX287" s="9"/>
      <c r="FY287" s="10"/>
      <c r="FZ287" s="11"/>
      <c r="GA287" s="11"/>
      <c r="GB287" s="11"/>
      <c r="GC287" s="11"/>
      <c r="GD287" s="11"/>
      <c r="GE287" s="11"/>
      <c r="GF287" s="11"/>
      <c r="GG287" s="11"/>
      <c r="GH287" s="11"/>
      <c r="GI287" s="11"/>
      <c r="GJ287" s="11"/>
      <c r="GK287" s="12"/>
      <c r="GL287" s="7"/>
      <c r="GM287" s="8"/>
      <c r="GN287" s="9"/>
      <c r="GO287" s="10"/>
      <c r="GP287" s="11"/>
      <c r="GQ287" s="11"/>
      <c r="GR287" s="11"/>
      <c r="GS287" s="11"/>
      <c r="GT287" s="11"/>
      <c r="GU287" s="11"/>
      <c r="GV287" s="11"/>
      <c r="GW287" s="11"/>
      <c r="GX287" s="11"/>
      <c r="GY287" s="11"/>
      <c r="GZ287" s="11"/>
      <c r="HA287" s="12"/>
      <c r="HB287" s="7"/>
      <c r="HC287" s="8"/>
      <c r="HD287" s="9"/>
      <c r="HE287" s="10"/>
      <c r="HF287" s="11"/>
      <c r="HG287" s="11"/>
      <c r="HH287" s="11"/>
      <c r="HI287" s="11"/>
      <c r="HJ287" s="11"/>
      <c r="HK287" s="11"/>
      <c r="HL287" s="11"/>
      <c r="HM287" s="11"/>
      <c r="HN287" s="11"/>
      <c r="HO287" s="11"/>
      <c r="HP287" s="11"/>
      <c r="HQ287" s="12"/>
      <c r="HR287" s="7"/>
      <c r="HS287" s="8"/>
      <c r="HT287" s="9"/>
      <c r="HU287" s="10"/>
      <c r="HV287" s="11"/>
      <c r="HW287" s="11"/>
      <c r="HX287" s="11"/>
      <c r="HY287" s="11"/>
      <c r="HZ287" s="11"/>
      <c r="IA287" s="11"/>
      <c r="IB287" s="11"/>
      <c r="IC287" s="11"/>
      <c r="ID287" s="11"/>
      <c r="IE287" s="11"/>
      <c r="IF287" s="11"/>
      <c r="IG287" s="12"/>
    </row>
    <row r="288" spans="1:241" s="2" customFormat="1" ht="29.25" customHeight="1" x14ac:dyDescent="0.25">
      <c r="A288" s="76"/>
      <c r="B288" s="104"/>
      <c r="C288" s="104"/>
      <c r="D288" s="20" t="s">
        <v>11</v>
      </c>
      <c r="E288" s="35">
        <f t="shared" si="170"/>
        <v>1305.499</v>
      </c>
      <c r="F288" s="35">
        <f t="shared" si="171"/>
        <v>0</v>
      </c>
      <c r="G288" s="36">
        <v>274.09899999999999</v>
      </c>
      <c r="H288" s="39"/>
      <c r="I288" s="36">
        <v>272.39999999999998</v>
      </c>
      <c r="J288" s="39"/>
      <c r="K288" s="39">
        <v>337</v>
      </c>
      <c r="L288" s="39"/>
      <c r="M288" s="39">
        <v>211</v>
      </c>
      <c r="N288" s="39"/>
      <c r="O288" s="39">
        <v>211</v>
      </c>
      <c r="P288" s="39"/>
      <c r="Q288" s="12"/>
      <c r="R288" s="7"/>
      <c r="S288" s="8"/>
      <c r="T288" s="9"/>
      <c r="U288" s="10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2"/>
      <c r="AH288" s="7"/>
      <c r="AI288" s="8"/>
      <c r="AJ288" s="9"/>
      <c r="AK288" s="10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2"/>
      <c r="AX288" s="7"/>
      <c r="AY288" s="8"/>
      <c r="AZ288" s="9"/>
      <c r="BA288" s="10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2"/>
      <c r="BN288" s="7"/>
      <c r="BO288" s="8"/>
      <c r="BP288" s="9"/>
      <c r="BQ288" s="10"/>
      <c r="BR288" s="11"/>
      <c r="BS288" s="11"/>
      <c r="BT288" s="11"/>
      <c r="BU288" s="11"/>
      <c r="BV288" s="11"/>
      <c r="BW288" s="11"/>
      <c r="BX288" s="11"/>
      <c r="BY288" s="11"/>
      <c r="BZ288" s="11"/>
      <c r="CA288" s="11"/>
      <c r="CB288" s="11"/>
      <c r="CC288" s="12"/>
      <c r="CD288" s="7"/>
      <c r="CE288" s="8"/>
      <c r="CF288" s="9"/>
      <c r="CG288" s="10"/>
      <c r="CH288" s="11"/>
      <c r="CI288" s="11"/>
      <c r="CJ288" s="11"/>
      <c r="CK288" s="11"/>
      <c r="CL288" s="11"/>
      <c r="CM288" s="11"/>
      <c r="CN288" s="11"/>
      <c r="CO288" s="11"/>
      <c r="CP288" s="11"/>
      <c r="CQ288" s="11"/>
      <c r="CR288" s="11"/>
      <c r="CS288" s="12"/>
      <c r="CT288" s="7"/>
      <c r="CU288" s="8"/>
      <c r="CV288" s="9"/>
      <c r="CW288" s="10"/>
      <c r="CX288" s="11"/>
      <c r="CY288" s="11"/>
      <c r="CZ288" s="11"/>
      <c r="DA288" s="11"/>
      <c r="DB288" s="11"/>
      <c r="DC288" s="11"/>
      <c r="DD288" s="11"/>
      <c r="DE288" s="11"/>
      <c r="DF288" s="11"/>
      <c r="DG288" s="11"/>
      <c r="DH288" s="11"/>
      <c r="DI288" s="12"/>
      <c r="DJ288" s="7"/>
      <c r="DK288" s="8"/>
      <c r="DL288" s="9"/>
      <c r="DM288" s="10"/>
      <c r="DN288" s="11"/>
      <c r="DO288" s="11"/>
      <c r="DP288" s="11"/>
      <c r="DQ288" s="11"/>
      <c r="DR288" s="11"/>
      <c r="DS288" s="11"/>
      <c r="DT288" s="11"/>
      <c r="DU288" s="11"/>
      <c r="DV288" s="11"/>
      <c r="DW288" s="11"/>
      <c r="DX288" s="11"/>
      <c r="DY288" s="12"/>
      <c r="DZ288" s="7"/>
      <c r="EA288" s="8"/>
      <c r="EB288" s="9"/>
      <c r="EC288" s="10"/>
      <c r="ED288" s="11"/>
      <c r="EE288" s="11"/>
      <c r="EF288" s="11"/>
      <c r="EG288" s="11"/>
      <c r="EH288" s="11"/>
      <c r="EI288" s="11"/>
      <c r="EJ288" s="11"/>
      <c r="EK288" s="11"/>
      <c r="EL288" s="11"/>
      <c r="EM288" s="11"/>
      <c r="EN288" s="11"/>
      <c r="EO288" s="12"/>
      <c r="EP288" s="7"/>
      <c r="EQ288" s="8"/>
      <c r="ER288" s="9"/>
      <c r="ES288" s="10"/>
      <c r="ET288" s="11"/>
      <c r="EU288" s="11"/>
      <c r="EV288" s="11"/>
      <c r="EW288" s="11"/>
      <c r="EX288" s="11"/>
      <c r="EY288" s="11"/>
      <c r="EZ288" s="11"/>
      <c r="FA288" s="11"/>
      <c r="FB288" s="11"/>
      <c r="FC288" s="11"/>
      <c r="FD288" s="11"/>
      <c r="FE288" s="12"/>
      <c r="FF288" s="7"/>
      <c r="FG288" s="8"/>
      <c r="FH288" s="9"/>
      <c r="FI288" s="10"/>
      <c r="FJ288" s="11"/>
      <c r="FK288" s="11"/>
      <c r="FL288" s="11"/>
      <c r="FM288" s="11"/>
      <c r="FN288" s="11"/>
      <c r="FO288" s="11"/>
      <c r="FP288" s="11"/>
      <c r="FQ288" s="11"/>
      <c r="FR288" s="11"/>
      <c r="FS288" s="11"/>
      <c r="FT288" s="11"/>
      <c r="FU288" s="12"/>
      <c r="FV288" s="7"/>
      <c r="FW288" s="8"/>
      <c r="FX288" s="9"/>
      <c r="FY288" s="10"/>
      <c r="FZ288" s="11"/>
      <c r="GA288" s="11"/>
      <c r="GB288" s="11"/>
      <c r="GC288" s="11"/>
      <c r="GD288" s="11"/>
      <c r="GE288" s="11"/>
      <c r="GF288" s="11"/>
      <c r="GG288" s="11"/>
      <c r="GH288" s="11"/>
      <c r="GI288" s="11"/>
      <c r="GJ288" s="11"/>
      <c r="GK288" s="12"/>
      <c r="GL288" s="7"/>
      <c r="GM288" s="8"/>
      <c r="GN288" s="9"/>
      <c r="GO288" s="10"/>
      <c r="GP288" s="11"/>
      <c r="GQ288" s="11"/>
      <c r="GR288" s="11"/>
      <c r="GS288" s="11"/>
      <c r="GT288" s="11"/>
      <c r="GU288" s="11"/>
      <c r="GV288" s="11"/>
      <c r="GW288" s="11"/>
      <c r="GX288" s="11"/>
      <c r="GY288" s="11"/>
      <c r="GZ288" s="11"/>
      <c r="HA288" s="12"/>
      <c r="HB288" s="7"/>
      <c r="HC288" s="8"/>
      <c r="HD288" s="9"/>
      <c r="HE288" s="10"/>
      <c r="HF288" s="11"/>
      <c r="HG288" s="11"/>
      <c r="HH288" s="11"/>
      <c r="HI288" s="11"/>
      <c r="HJ288" s="11"/>
      <c r="HK288" s="11"/>
      <c r="HL288" s="11"/>
      <c r="HM288" s="11"/>
      <c r="HN288" s="11"/>
      <c r="HO288" s="11"/>
      <c r="HP288" s="11"/>
      <c r="HQ288" s="12"/>
      <c r="HR288" s="7"/>
      <c r="HS288" s="8"/>
      <c r="HT288" s="9"/>
      <c r="HU288" s="10"/>
      <c r="HV288" s="11"/>
      <c r="HW288" s="11"/>
      <c r="HX288" s="11"/>
      <c r="HY288" s="11"/>
      <c r="HZ288" s="11"/>
      <c r="IA288" s="11"/>
      <c r="IB288" s="11"/>
      <c r="IC288" s="11"/>
      <c r="ID288" s="11"/>
      <c r="IE288" s="11"/>
      <c r="IF288" s="11"/>
      <c r="IG288" s="12"/>
    </row>
    <row r="289" spans="1:241" s="2" customFormat="1" ht="200.25" customHeight="1" x14ac:dyDescent="0.25">
      <c r="A289" s="77"/>
      <c r="B289" s="105"/>
      <c r="C289" s="105"/>
      <c r="D289" s="21" t="s">
        <v>12</v>
      </c>
      <c r="E289" s="35">
        <f>O289+M289+K289+I289+G289</f>
        <v>0</v>
      </c>
      <c r="F289" s="35">
        <f>P289+N289+L289+J289+H289</f>
        <v>0</v>
      </c>
      <c r="G289" s="39">
        <v>0</v>
      </c>
      <c r="H289" s="39"/>
      <c r="I289" s="39">
        <v>0</v>
      </c>
      <c r="J289" s="39"/>
      <c r="K289" s="39">
        <v>0</v>
      </c>
      <c r="L289" s="39"/>
      <c r="M289" s="39">
        <v>0</v>
      </c>
      <c r="N289" s="39"/>
      <c r="O289" s="39">
        <v>0</v>
      </c>
      <c r="P289" s="39"/>
      <c r="Q289" s="12"/>
      <c r="R289" s="7"/>
      <c r="S289" s="8"/>
      <c r="T289" s="9"/>
      <c r="U289" s="10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2"/>
      <c r="AH289" s="7"/>
      <c r="AI289" s="8"/>
      <c r="AJ289" s="9"/>
      <c r="AK289" s="10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2"/>
      <c r="AX289" s="7"/>
      <c r="AY289" s="8"/>
      <c r="AZ289" s="9"/>
      <c r="BA289" s="10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2"/>
      <c r="BN289" s="7"/>
      <c r="BO289" s="8"/>
      <c r="BP289" s="9"/>
      <c r="BQ289" s="10"/>
      <c r="BR289" s="11"/>
      <c r="BS289" s="11"/>
      <c r="BT289" s="11"/>
      <c r="BU289" s="11"/>
      <c r="BV289" s="11"/>
      <c r="BW289" s="11"/>
      <c r="BX289" s="11"/>
      <c r="BY289" s="11"/>
      <c r="BZ289" s="11"/>
      <c r="CA289" s="11"/>
      <c r="CB289" s="11"/>
      <c r="CC289" s="12"/>
      <c r="CD289" s="7"/>
      <c r="CE289" s="8"/>
      <c r="CF289" s="9"/>
      <c r="CG289" s="10"/>
      <c r="CH289" s="11"/>
      <c r="CI289" s="11"/>
      <c r="CJ289" s="11"/>
      <c r="CK289" s="11"/>
      <c r="CL289" s="11"/>
      <c r="CM289" s="11"/>
      <c r="CN289" s="11"/>
      <c r="CO289" s="11"/>
      <c r="CP289" s="11"/>
      <c r="CQ289" s="11"/>
      <c r="CR289" s="11"/>
      <c r="CS289" s="12"/>
      <c r="CT289" s="7"/>
      <c r="CU289" s="8"/>
      <c r="CV289" s="9"/>
      <c r="CW289" s="10"/>
      <c r="CX289" s="11"/>
      <c r="CY289" s="11"/>
      <c r="CZ289" s="11"/>
      <c r="DA289" s="11"/>
      <c r="DB289" s="11"/>
      <c r="DC289" s="11"/>
      <c r="DD289" s="11"/>
      <c r="DE289" s="11"/>
      <c r="DF289" s="11"/>
      <c r="DG289" s="11"/>
      <c r="DH289" s="11"/>
      <c r="DI289" s="12"/>
      <c r="DJ289" s="7"/>
      <c r="DK289" s="8"/>
      <c r="DL289" s="9"/>
      <c r="DM289" s="10"/>
      <c r="DN289" s="11"/>
      <c r="DO289" s="11"/>
      <c r="DP289" s="11"/>
      <c r="DQ289" s="11"/>
      <c r="DR289" s="11"/>
      <c r="DS289" s="11"/>
      <c r="DT289" s="11"/>
      <c r="DU289" s="11"/>
      <c r="DV289" s="11"/>
      <c r="DW289" s="11"/>
      <c r="DX289" s="11"/>
      <c r="DY289" s="12"/>
      <c r="DZ289" s="7"/>
      <c r="EA289" s="8"/>
      <c r="EB289" s="9"/>
      <c r="EC289" s="10"/>
      <c r="ED289" s="11"/>
      <c r="EE289" s="11"/>
      <c r="EF289" s="11"/>
      <c r="EG289" s="11"/>
      <c r="EH289" s="11"/>
      <c r="EI289" s="11"/>
      <c r="EJ289" s="11"/>
      <c r="EK289" s="11"/>
      <c r="EL289" s="11"/>
      <c r="EM289" s="11"/>
      <c r="EN289" s="11"/>
      <c r="EO289" s="12"/>
      <c r="EP289" s="7"/>
      <c r="EQ289" s="8"/>
      <c r="ER289" s="9"/>
      <c r="ES289" s="10"/>
      <c r="ET289" s="11"/>
      <c r="EU289" s="11"/>
      <c r="EV289" s="11"/>
      <c r="EW289" s="11"/>
      <c r="EX289" s="11"/>
      <c r="EY289" s="11"/>
      <c r="EZ289" s="11"/>
      <c r="FA289" s="11"/>
      <c r="FB289" s="11"/>
      <c r="FC289" s="11"/>
      <c r="FD289" s="11"/>
      <c r="FE289" s="12"/>
      <c r="FF289" s="7"/>
      <c r="FG289" s="8"/>
      <c r="FH289" s="9"/>
      <c r="FI289" s="10"/>
      <c r="FJ289" s="11"/>
      <c r="FK289" s="11"/>
      <c r="FL289" s="11"/>
      <c r="FM289" s="11"/>
      <c r="FN289" s="11"/>
      <c r="FO289" s="11"/>
      <c r="FP289" s="11"/>
      <c r="FQ289" s="11"/>
      <c r="FR289" s="11"/>
      <c r="FS289" s="11"/>
      <c r="FT289" s="11"/>
      <c r="FU289" s="12"/>
      <c r="FV289" s="7"/>
      <c r="FW289" s="8"/>
      <c r="FX289" s="9"/>
      <c r="FY289" s="10"/>
      <c r="FZ289" s="11"/>
      <c r="GA289" s="11"/>
      <c r="GB289" s="11"/>
      <c r="GC289" s="11"/>
      <c r="GD289" s="11"/>
      <c r="GE289" s="11"/>
      <c r="GF289" s="11"/>
      <c r="GG289" s="11"/>
      <c r="GH289" s="11"/>
      <c r="GI289" s="11"/>
      <c r="GJ289" s="11"/>
      <c r="GK289" s="12"/>
      <c r="GL289" s="7"/>
      <c r="GM289" s="8"/>
      <c r="GN289" s="9"/>
      <c r="GO289" s="10"/>
      <c r="GP289" s="11"/>
      <c r="GQ289" s="11"/>
      <c r="GR289" s="11"/>
      <c r="GS289" s="11"/>
      <c r="GT289" s="11"/>
      <c r="GU289" s="11"/>
      <c r="GV289" s="11"/>
      <c r="GW289" s="11"/>
      <c r="GX289" s="11"/>
      <c r="GY289" s="11"/>
      <c r="GZ289" s="11"/>
      <c r="HA289" s="12"/>
      <c r="HB289" s="7"/>
      <c r="HC289" s="8"/>
      <c r="HD289" s="9"/>
      <c r="HE289" s="10"/>
      <c r="HF289" s="11"/>
      <c r="HG289" s="11"/>
      <c r="HH289" s="11"/>
      <c r="HI289" s="11"/>
      <c r="HJ289" s="11"/>
      <c r="HK289" s="11"/>
      <c r="HL289" s="11"/>
      <c r="HM289" s="11"/>
      <c r="HN289" s="11"/>
      <c r="HO289" s="11"/>
      <c r="HP289" s="11"/>
      <c r="HQ289" s="12"/>
      <c r="HR289" s="7"/>
      <c r="HS289" s="8"/>
      <c r="HT289" s="9"/>
      <c r="HU289" s="10"/>
      <c r="HV289" s="11"/>
      <c r="HW289" s="11"/>
      <c r="HX289" s="11"/>
      <c r="HY289" s="11"/>
      <c r="HZ289" s="11"/>
      <c r="IA289" s="11"/>
      <c r="IB289" s="11"/>
      <c r="IC289" s="11"/>
      <c r="ID289" s="11"/>
      <c r="IE289" s="11"/>
      <c r="IF289" s="11"/>
      <c r="IG289" s="12"/>
    </row>
    <row r="290" spans="1:241" ht="36.75" customHeight="1" x14ac:dyDescent="0.35">
      <c r="A290" s="84" t="s">
        <v>102</v>
      </c>
      <c r="B290" s="103" t="s">
        <v>84</v>
      </c>
      <c r="C290" s="103" t="s">
        <v>148</v>
      </c>
      <c r="D290" s="96" t="s">
        <v>7</v>
      </c>
      <c r="E290" s="98">
        <f t="shared" ref="E290:F290" si="172">E292+E293+E294+E295</f>
        <v>125</v>
      </c>
      <c r="F290" s="98">
        <f t="shared" si="172"/>
        <v>0</v>
      </c>
      <c r="G290" s="98">
        <f>G292+G293+G294+G295</f>
        <v>25</v>
      </c>
      <c r="H290" s="98"/>
      <c r="I290" s="98">
        <f>I292+I293+I294+I295</f>
        <v>25</v>
      </c>
      <c r="J290" s="98">
        <f t="shared" ref="J290:P290" si="173">J292+J293+J294+J295</f>
        <v>0</v>
      </c>
      <c r="K290" s="98">
        <f t="shared" si="173"/>
        <v>25</v>
      </c>
      <c r="L290" s="98">
        <f t="shared" si="173"/>
        <v>0</v>
      </c>
      <c r="M290" s="98">
        <f t="shared" si="173"/>
        <v>25</v>
      </c>
      <c r="N290" s="98">
        <f t="shared" si="173"/>
        <v>0</v>
      </c>
      <c r="O290" s="98">
        <f t="shared" si="173"/>
        <v>25</v>
      </c>
      <c r="P290" s="98">
        <f t="shared" si="173"/>
        <v>0</v>
      </c>
      <c r="Q290" s="109"/>
      <c r="R290" s="110"/>
    </row>
    <row r="291" spans="1:241" ht="27.75" customHeight="1" x14ac:dyDescent="0.25">
      <c r="A291" s="27"/>
      <c r="B291" s="104"/>
      <c r="C291" s="104"/>
      <c r="D291" s="17" t="s">
        <v>4</v>
      </c>
      <c r="E291" s="35"/>
      <c r="F291" s="35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109"/>
      <c r="R291" s="110"/>
    </row>
    <row r="292" spans="1:241" ht="46.5" customHeight="1" x14ac:dyDescent="0.25">
      <c r="A292" s="27"/>
      <c r="B292" s="104"/>
      <c r="C292" s="104"/>
      <c r="D292" s="18" t="s">
        <v>9</v>
      </c>
      <c r="E292" s="35">
        <f t="shared" ref="E292:E294" si="174">O292+M292+K292+I292+G292</f>
        <v>0</v>
      </c>
      <c r="F292" s="35">
        <f t="shared" ref="F292:F294" si="175">P292+N292+L292+J292+H292</f>
        <v>0</v>
      </c>
      <c r="G292" s="37">
        <v>0</v>
      </c>
      <c r="H292" s="36"/>
      <c r="I292" s="37">
        <v>0</v>
      </c>
      <c r="J292" s="36"/>
      <c r="K292" s="36">
        <v>0</v>
      </c>
      <c r="L292" s="36"/>
      <c r="M292" s="36">
        <v>0</v>
      </c>
      <c r="N292" s="36"/>
      <c r="O292" s="36">
        <v>0</v>
      </c>
      <c r="P292" s="36"/>
      <c r="Q292" s="109"/>
      <c r="R292" s="110"/>
    </row>
    <row r="293" spans="1:241" ht="27.75" customHeight="1" x14ac:dyDescent="0.25">
      <c r="A293" s="27"/>
      <c r="B293" s="104"/>
      <c r="C293" s="104"/>
      <c r="D293" s="19" t="s">
        <v>10</v>
      </c>
      <c r="E293" s="35">
        <f t="shared" si="174"/>
        <v>0</v>
      </c>
      <c r="F293" s="35">
        <f t="shared" si="175"/>
        <v>0</v>
      </c>
      <c r="G293" s="37">
        <v>0</v>
      </c>
      <c r="H293" s="36"/>
      <c r="I293" s="37">
        <v>0</v>
      </c>
      <c r="J293" s="36"/>
      <c r="K293" s="36">
        <v>0</v>
      </c>
      <c r="L293" s="36"/>
      <c r="M293" s="36">
        <v>0</v>
      </c>
      <c r="N293" s="36"/>
      <c r="O293" s="36">
        <v>0</v>
      </c>
      <c r="P293" s="36"/>
      <c r="Q293" s="109"/>
      <c r="R293" s="110"/>
    </row>
    <row r="294" spans="1:241" ht="27.75" customHeight="1" x14ac:dyDescent="0.25">
      <c r="A294" s="27"/>
      <c r="B294" s="104"/>
      <c r="C294" s="104"/>
      <c r="D294" s="20" t="s">
        <v>11</v>
      </c>
      <c r="E294" s="35">
        <f t="shared" si="174"/>
        <v>125</v>
      </c>
      <c r="F294" s="35">
        <f t="shared" si="175"/>
        <v>0</v>
      </c>
      <c r="G294" s="37">
        <v>25</v>
      </c>
      <c r="H294" s="36"/>
      <c r="I294" s="37">
        <v>25</v>
      </c>
      <c r="J294" s="36"/>
      <c r="K294" s="36">
        <v>25</v>
      </c>
      <c r="L294" s="36"/>
      <c r="M294" s="36">
        <v>25</v>
      </c>
      <c r="N294" s="36"/>
      <c r="O294" s="36">
        <v>25</v>
      </c>
      <c r="P294" s="36"/>
      <c r="Q294" s="109"/>
      <c r="R294" s="110"/>
    </row>
    <row r="295" spans="1:241" ht="51" customHeight="1" x14ac:dyDescent="0.25">
      <c r="A295" s="28"/>
      <c r="B295" s="104"/>
      <c r="C295" s="105"/>
      <c r="D295" s="21" t="s">
        <v>12</v>
      </c>
      <c r="E295" s="35">
        <f>O295+M295+K295+I295+G295</f>
        <v>0</v>
      </c>
      <c r="F295" s="35">
        <f>P295+N295+L295+J295+H295</f>
        <v>0</v>
      </c>
      <c r="G295" s="37">
        <v>0</v>
      </c>
      <c r="H295" s="36"/>
      <c r="I295" s="37">
        <v>0</v>
      </c>
      <c r="J295" s="36"/>
      <c r="K295" s="36">
        <v>0</v>
      </c>
      <c r="L295" s="36"/>
      <c r="M295" s="36">
        <v>0</v>
      </c>
      <c r="N295" s="36"/>
      <c r="O295" s="36">
        <v>0</v>
      </c>
      <c r="P295" s="36"/>
      <c r="Q295" s="111"/>
      <c r="R295" s="110"/>
    </row>
    <row r="296" spans="1:241" ht="36.75" customHeight="1" x14ac:dyDescent="0.2">
      <c r="A296" s="128" t="s">
        <v>103</v>
      </c>
      <c r="B296" s="103" t="s">
        <v>126</v>
      </c>
      <c r="C296" s="103" t="s">
        <v>32</v>
      </c>
      <c r="D296" s="99" t="s">
        <v>7</v>
      </c>
      <c r="E296" s="97">
        <f t="shared" ref="E296:P296" si="176">E298+E299+E300+E301</f>
        <v>2400</v>
      </c>
      <c r="F296" s="97">
        <f t="shared" si="176"/>
        <v>0</v>
      </c>
      <c r="G296" s="97">
        <f t="shared" si="176"/>
        <v>1200</v>
      </c>
      <c r="H296" s="97">
        <f t="shared" si="176"/>
        <v>0</v>
      </c>
      <c r="I296" s="97">
        <f t="shared" si="176"/>
        <v>1200</v>
      </c>
      <c r="J296" s="97">
        <f t="shared" si="176"/>
        <v>0</v>
      </c>
      <c r="K296" s="97">
        <f t="shared" si="176"/>
        <v>0</v>
      </c>
      <c r="L296" s="97">
        <f t="shared" si="176"/>
        <v>0</v>
      </c>
      <c r="M296" s="97">
        <f t="shared" si="176"/>
        <v>0</v>
      </c>
      <c r="N296" s="97">
        <f t="shared" si="176"/>
        <v>0</v>
      </c>
      <c r="O296" s="97">
        <f t="shared" si="176"/>
        <v>0</v>
      </c>
      <c r="P296" s="97">
        <f t="shared" si="176"/>
        <v>0</v>
      </c>
      <c r="Q296" s="100"/>
      <c r="R296" s="100"/>
      <c r="S296" s="100"/>
      <c r="T296" s="100"/>
      <c r="U296" s="100"/>
      <c r="V296" s="100"/>
    </row>
    <row r="297" spans="1:241" ht="51" customHeight="1" x14ac:dyDescent="0.2">
      <c r="A297" s="128"/>
      <c r="B297" s="104"/>
      <c r="C297" s="104"/>
      <c r="D297" s="17" t="s">
        <v>4</v>
      </c>
      <c r="E297" s="35"/>
      <c r="F297" s="35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101"/>
      <c r="R297" s="101"/>
      <c r="S297" s="101"/>
      <c r="T297" s="101"/>
      <c r="U297" s="101"/>
      <c r="V297" s="101"/>
    </row>
    <row r="298" spans="1:241" ht="51" customHeight="1" x14ac:dyDescent="0.2">
      <c r="A298" s="128"/>
      <c r="B298" s="104"/>
      <c r="C298" s="104"/>
      <c r="D298" s="18" t="s">
        <v>9</v>
      </c>
      <c r="E298" s="35">
        <f t="shared" ref="E298:F301" si="177">SUM(G298+I298+K298+M298+O298)</f>
        <v>0</v>
      </c>
      <c r="F298" s="35">
        <f t="shared" si="177"/>
        <v>0</v>
      </c>
      <c r="G298" s="36">
        <v>0</v>
      </c>
      <c r="H298" s="36">
        <v>0</v>
      </c>
      <c r="I298" s="36">
        <v>0</v>
      </c>
      <c r="J298" s="36"/>
      <c r="K298" s="36">
        <v>0</v>
      </c>
      <c r="L298" s="36"/>
      <c r="M298" s="36">
        <v>0</v>
      </c>
      <c r="N298" s="36"/>
      <c r="O298" s="36">
        <v>0</v>
      </c>
      <c r="P298" s="36"/>
      <c r="Q298" s="100"/>
      <c r="R298" s="100"/>
      <c r="S298" s="100"/>
      <c r="T298" s="100"/>
      <c r="U298" s="100"/>
      <c r="V298" s="100"/>
    </row>
    <row r="299" spans="1:241" ht="51" customHeight="1" x14ac:dyDescent="0.2">
      <c r="A299" s="128"/>
      <c r="B299" s="104"/>
      <c r="C299" s="104"/>
      <c r="D299" s="19" t="s">
        <v>10</v>
      </c>
      <c r="E299" s="35">
        <f t="shared" si="177"/>
        <v>0</v>
      </c>
      <c r="F299" s="35">
        <f t="shared" si="177"/>
        <v>0</v>
      </c>
      <c r="G299" s="36">
        <v>0</v>
      </c>
      <c r="H299" s="36">
        <v>0</v>
      </c>
      <c r="I299" s="36">
        <v>0</v>
      </c>
      <c r="J299" s="36"/>
      <c r="K299" s="36">
        <v>0</v>
      </c>
      <c r="L299" s="36"/>
      <c r="M299" s="36">
        <v>0</v>
      </c>
      <c r="N299" s="36"/>
      <c r="O299" s="36">
        <v>0</v>
      </c>
      <c r="P299" s="36"/>
      <c r="Q299" s="100"/>
      <c r="R299" s="100"/>
      <c r="S299" s="100"/>
      <c r="T299" s="100"/>
      <c r="U299" s="100"/>
      <c r="V299" s="100"/>
    </row>
    <row r="300" spans="1:241" ht="51" customHeight="1" x14ac:dyDescent="0.2">
      <c r="A300" s="128"/>
      <c r="B300" s="104"/>
      <c r="C300" s="104"/>
      <c r="D300" s="20" t="s">
        <v>11</v>
      </c>
      <c r="E300" s="35">
        <f t="shared" si="177"/>
        <v>2400</v>
      </c>
      <c r="F300" s="35">
        <f t="shared" si="177"/>
        <v>0</v>
      </c>
      <c r="G300" s="36">
        <v>1200</v>
      </c>
      <c r="H300" s="36"/>
      <c r="I300" s="36">
        <v>1200</v>
      </c>
      <c r="J300" s="36"/>
      <c r="K300" s="36">
        <v>0</v>
      </c>
      <c r="L300" s="36"/>
      <c r="M300" s="36">
        <v>0</v>
      </c>
      <c r="N300" s="39"/>
      <c r="O300" s="36">
        <v>0</v>
      </c>
      <c r="P300" s="39"/>
      <c r="Q300" s="101"/>
      <c r="R300" s="101"/>
      <c r="S300" s="101"/>
      <c r="T300" s="101"/>
      <c r="U300" s="101"/>
      <c r="V300" s="101"/>
    </row>
    <row r="301" spans="1:241" ht="51" customHeight="1" x14ac:dyDescent="0.2">
      <c r="A301" s="128"/>
      <c r="B301" s="105"/>
      <c r="C301" s="105"/>
      <c r="D301" s="21" t="s">
        <v>12</v>
      </c>
      <c r="E301" s="35">
        <f t="shared" si="177"/>
        <v>0</v>
      </c>
      <c r="F301" s="35">
        <f t="shared" si="177"/>
        <v>0</v>
      </c>
      <c r="G301" s="39">
        <v>0</v>
      </c>
      <c r="H301" s="39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/>
      <c r="O301" s="36">
        <v>0</v>
      </c>
      <c r="P301" s="36"/>
      <c r="Q301" s="100"/>
      <c r="R301" s="100"/>
      <c r="S301" s="100"/>
      <c r="T301" s="100"/>
      <c r="U301" s="100"/>
      <c r="V301" s="100"/>
    </row>
    <row r="302" spans="1:241" ht="36.75" customHeight="1" x14ac:dyDescent="0.2">
      <c r="A302" s="81" t="s">
        <v>127</v>
      </c>
      <c r="B302" s="112" t="s">
        <v>39</v>
      </c>
      <c r="C302" s="106" t="s">
        <v>146</v>
      </c>
      <c r="D302" s="99" t="s">
        <v>7</v>
      </c>
      <c r="E302" s="97">
        <f>E304+E305+E306+E307</f>
        <v>290430.94570000004</v>
      </c>
      <c r="F302" s="97">
        <f>F304+F305+F306+F307</f>
        <v>0</v>
      </c>
      <c r="G302" s="97">
        <f>G304+G305+G306+G307</f>
        <v>48628.149220000007</v>
      </c>
      <c r="H302" s="97">
        <f t="shared" ref="H302:P302" si="178">H304+H305+H306+H307</f>
        <v>0</v>
      </c>
      <c r="I302" s="97">
        <f t="shared" si="178"/>
        <v>69534.419079999992</v>
      </c>
      <c r="J302" s="97">
        <f t="shared" si="178"/>
        <v>0</v>
      </c>
      <c r="K302" s="97">
        <f t="shared" si="178"/>
        <v>33138.451480000003</v>
      </c>
      <c r="L302" s="97">
        <f t="shared" si="178"/>
        <v>0</v>
      </c>
      <c r="M302" s="97">
        <f t="shared" si="178"/>
        <v>69564.962960000004</v>
      </c>
      <c r="N302" s="97">
        <f t="shared" si="178"/>
        <v>0</v>
      </c>
      <c r="O302" s="97">
        <f t="shared" si="178"/>
        <v>69564.962960000004</v>
      </c>
      <c r="P302" s="97">
        <f t="shared" si="178"/>
        <v>0</v>
      </c>
    </row>
    <row r="303" spans="1:241" ht="24" customHeight="1" x14ac:dyDescent="0.2">
      <c r="A303" s="78"/>
      <c r="B303" s="112"/>
      <c r="C303" s="107"/>
      <c r="D303" s="17" t="s">
        <v>4</v>
      </c>
      <c r="E303" s="35"/>
      <c r="F303" s="35"/>
      <c r="G303" s="36"/>
      <c r="H303" s="36"/>
      <c r="I303" s="36"/>
      <c r="J303" s="36"/>
      <c r="K303" s="36"/>
      <c r="L303" s="36"/>
      <c r="M303" s="36"/>
      <c r="N303" s="36"/>
      <c r="O303" s="36"/>
      <c r="P303" s="36"/>
    </row>
    <row r="304" spans="1:241" ht="45.75" customHeight="1" x14ac:dyDescent="0.2">
      <c r="A304" s="78"/>
      <c r="B304" s="112"/>
      <c r="C304" s="107"/>
      <c r="D304" s="18" t="s">
        <v>9</v>
      </c>
      <c r="E304" s="35">
        <f>E310+E316</f>
        <v>138486.96599999999</v>
      </c>
      <c r="F304" s="35">
        <f t="shared" ref="F304:F306" si="179">F310+F316</f>
        <v>0</v>
      </c>
      <c r="G304" s="36">
        <f t="shared" ref="G304:P304" si="180">G310+G316</f>
        <v>31928.49195</v>
      </c>
      <c r="H304" s="36">
        <f t="shared" si="180"/>
        <v>0</v>
      </c>
      <c r="I304" s="36">
        <f t="shared" ref="G304:P307" si="181">I310+I316</f>
        <v>35519.491349999997</v>
      </c>
      <c r="J304" s="36">
        <f t="shared" si="180"/>
        <v>0</v>
      </c>
      <c r="K304" s="36">
        <f t="shared" si="180"/>
        <v>0</v>
      </c>
      <c r="L304" s="36">
        <f t="shared" si="180"/>
        <v>0</v>
      </c>
      <c r="M304" s="36">
        <f t="shared" si="180"/>
        <v>35519.491349999997</v>
      </c>
      <c r="N304" s="36">
        <f t="shared" si="180"/>
        <v>0</v>
      </c>
      <c r="O304" s="36">
        <f t="shared" si="180"/>
        <v>35519.491349999997</v>
      </c>
      <c r="P304" s="36">
        <f t="shared" si="180"/>
        <v>0</v>
      </c>
    </row>
    <row r="305" spans="1:16" ht="25.5" customHeight="1" x14ac:dyDescent="0.2">
      <c r="A305" s="78"/>
      <c r="B305" s="112"/>
      <c r="C305" s="107"/>
      <c r="D305" s="19" t="s">
        <v>10</v>
      </c>
      <c r="E305" s="35">
        <f>E311+E317</f>
        <v>141842.75234000001</v>
      </c>
      <c r="F305" s="35">
        <f t="shared" si="179"/>
        <v>0</v>
      </c>
      <c r="G305" s="36">
        <f t="shared" si="181"/>
        <v>15089.40812</v>
      </c>
      <c r="H305" s="36">
        <f t="shared" si="181"/>
        <v>0</v>
      </c>
      <c r="I305" s="36">
        <f t="shared" si="181"/>
        <v>31869.557949999999</v>
      </c>
      <c r="J305" s="36">
        <f t="shared" si="181"/>
        <v>0</v>
      </c>
      <c r="K305" s="36">
        <f t="shared" si="181"/>
        <v>31144.67037</v>
      </c>
      <c r="L305" s="36">
        <f t="shared" si="181"/>
        <v>0</v>
      </c>
      <c r="M305" s="36">
        <f t="shared" si="181"/>
        <v>31869.557949999999</v>
      </c>
      <c r="N305" s="36">
        <f t="shared" si="181"/>
        <v>0</v>
      </c>
      <c r="O305" s="36">
        <f t="shared" si="181"/>
        <v>31869.557949999999</v>
      </c>
      <c r="P305" s="36">
        <f t="shared" si="181"/>
        <v>0</v>
      </c>
    </row>
    <row r="306" spans="1:16" ht="27" customHeight="1" x14ac:dyDescent="0.2">
      <c r="A306" s="78"/>
      <c r="B306" s="112"/>
      <c r="C306" s="107"/>
      <c r="D306" s="20" t="s">
        <v>11</v>
      </c>
      <c r="E306" s="35">
        <f>E312+E318</f>
        <v>10101.227360000001</v>
      </c>
      <c r="F306" s="35">
        <f t="shared" si="179"/>
        <v>0</v>
      </c>
      <c r="G306" s="36">
        <f t="shared" si="181"/>
        <v>1610.2491499999999</v>
      </c>
      <c r="H306" s="36">
        <f t="shared" si="181"/>
        <v>0</v>
      </c>
      <c r="I306" s="36">
        <f>I312+I318</f>
        <v>2145.36978</v>
      </c>
      <c r="J306" s="36">
        <f t="shared" si="181"/>
        <v>0</v>
      </c>
      <c r="K306" s="36">
        <f t="shared" si="181"/>
        <v>1993.7811099999999</v>
      </c>
      <c r="L306" s="36">
        <f t="shared" si="181"/>
        <v>0</v>
      </c>
      <c r="M306" s="36">
        <f t="shared" si="181"/>
        <v>2175.9136600000002</v>
      </c>
      <c r="N306" s="36">
        <f t="shared" si="181"/>
        <v>0</v>
      </c>
      <c r="O306" s="36">
        <f t="shared" si="181"/>
        <v>2175.9136600000002</v>
      </c>
      <c r="P306" s="36">
        <f t="shared" si="181"/>
        <v>0</v>
      </c>
    </row>
    <row r="307" spans="1:16" ht="51" customHeight="1" x14ac:dyDescent="0.2">
      <c r="A307" s="78"/>
      <c r="B307" s="112"/>
      <c r="C307" s="107"/>
      <c r="D307" s="21" t="s">
        <v>12</v>
      </c>
      <c r="E307" s="35">
        <f>E313+E319</f>
        <v>0</v>
      </c>
      <c r="F307" s="35">
        <f>F313+F319</f>
        <v>0</v>
      </c>
      <c r="G307" s="36">
        <f>G313+G319</f>
        <v>0</v>
      </c>
      <c r="H307" s="36">
        <f t="shared" si="181"/>
        <v>0</v>
      </c>
      <c r="I307" s="36">
        <f>I313+I319</f>
        <v>0</v>
      </c>
      <c r="J307" s="36">
        <f t="shared" si="181"/>
        <v>0</v>
      </c>
      <c r="K307" s="36">
        <f t="shared" si="181"/>
        <v>0</v>
      </c>
      <c r="L307" s="36">
        <f t="shared" si="181"/>
        <v>0</v>
      </c>
      <c r="M307" s="36">
        <f t="shared" si="181"/>
        <v>0</v>
      </c>
      <c r="N307" s="36">
        <f t="shared" si="181"/>
        <v>0</v>
      </c>
      <c r="O307" s="36">
        <f t="shared" si="181"/>
        <v>0</v>
      </c>
      <c r="P307" s="36">
        <f t="shared" si="181"/>
        <v>0</v>
      </c>
    </row>
    <row r="308" spans="1:16" ht="24" customHeight="1" x14ac:dyDescent="0.2">
      <c r="A308" s="88" t="s">
        <v>128</v>
      </c>
      <c r="B308" s="112" t="s">
        <v>35</v>
      </c>
      <c r="C308" s="107"/>
      <c r="D308" s="95" t="str">
        <f t="shared" ref="D308:D313" si="182">D302</f>
        <v xml:space="preserve">Всего </v>
      </c>
      <c r="E308" s="92">
        <f>E310+E311+E312+E313</f>
        <v>147023.34732999999</v>
      </c>
      <c r="F308" s="92">
        <f>F310+F311+F312+F313</f>
        <v>0</v>
      </c>
      <c r="G308" s="92">
        <f>G310+G311+G312+G313</f>
        <v>33743.812890000001</v>
      </c>
      <c r="H308" s="92">
        <f>H310+H311+H312+H313</f>
        <v>0</v>
      </c>
      <c r="I308" s="92">
        <f>I310+I311+I312+I313</f>
        <v>37426.511480000001</v>
      </c>
      <c r="J308" s="92">
        <f t="shared" ref="J308:P308" si="183">J310+J311+J312+J313</f>
        <v>0</v>
      </c>
      <c r="K308" s="92">
        <f t="shared" si="183"/>
        <v>1000</v>
      </c>
      <c r="L308" s="92">
        <f t="shared" si="183"/>
        <v>0</v>
      </c>
      <c r="M308" s="92">
        <f t="shared" si="183"/>
        <v>37426.511480000001</v>
      </c>
      <c r="N308" s="92">
        <f t="shared" si="183"/>
        <v>0</v>
      </c>
      <c r="O308" s="92">
        <f t="shared" si="183"/>
        <v>37426.511480000001</v>
      </c>
      <c r="P308" s="92">
        <f t="shared" si="183"/>
        <v>0</v>
      </c>
    </row>
    <row r="309" spans="1:16" ht="24" customHeight="1" x14ac:dyDescent="0.2">
      <c r="A309" s="78"/>
      <c r="B309" s="112"/>
      <c r="C309" s="107"/>
      <c r="D309" s="21" t="str">
        <f t="shared" si="182"/>
        <v>в том числе:</v>
      </c>
      <c r="E309" s="35"/>
      <c r="F309" s="35"/>
      <c r="G309" s="36"/>
      <c r="H309" s="36"/>
      <c r="I309" s="36"/>
      <c r="J309" s="36"/>
      <c r="K309" s="36"/>
      <c r="L309" s="36"/>
      <c r="M309" s="36"/>
      <c r="N309" s="36"/>
      <c r="O309" s="36"/>
      <c r="P309" s="36"/>
    </row>
    <row r="310" spans="1:16" ht="24" customHeight="1" x14ac:dyDescent="0.2">
      <c r="A310" s="78"/>
      <c r="B310" s="112"/>
      <c r="C310" s="107"/>
      <c r="D310" s="21" t="str">
        <f t="shared" si="182"/>
        <v xml:space="preserve">  федеральный бюджет</v>
      </c>
      <c r="E310" s="35">
        <f t="shared" ref="E310:F312" si="184">G310+I310+K310+M310+O310</f>
        <v>138486.96599999999</v>
      </c>
      <c r="F310" s="35">
        <f t="shared" si="184"/>
        <v>0</v>
      </c>
      <c r="G310" s="36">
        <v>31928.49195</v>
      </c>
      <c r="H310" s="36"/>
      <c r="I310" s="36">
        <v>35519.491349999997</v>
      </c>
      <c r="J310" s="36"/>
      <c r="K310" s="36">
        <v>0</v>
      </c>
      <c r="L310" s="36"/>
      <c r="M310" s="36">
        <v>35519.491349999997</v>
      </c>
      <c r="N310" s="36">
        <v>0</v>
      </c>
      <c r="O310" s="36">
        <v>35519.491349999997</v>
      </c>
      <c r="P310" s="36">
        <v>0</v>
      </c>
    </row>
    <row r="311" spans="1:16" ht="24" customHeight="1" x14ac:dyDescent="0.2">
      <c r="A311" s="78"/>
      <c r="B311" s="112"/>
      <c r="C311" s="107"/>
      <c r="D311" s="21" t="str">
        <f t="shared" si="182"/>
        <v xml:space="preserve"> краевой бюджет</v>
      </c>
      <c r="E311" s="35">
        <f t="shared" si="184"/>
        <v>2826.2646199999999</v>
      </c>
      <c r="F311" s="35">
        <f t="shared" si="184"/>
        <v>0</v>
      </c>
      <c r="G311" s="36">
        <v>651.60188000000005</v>
      </c>
      <c r="H311" s="36"/>
      <c r="I311" s="36">
        <v>724.88757999999996</v>
      </c>
      <c r="J311" s="36"/>
      <c r="K311" s="36">
        <v>0</v>
      </c>
      <c r="L311" s="36"/>
      <c r="M311" s="36">
        <v>724.88757999999996</v>
      </c>
      <c r="N311" s="36"/>
      <c r="O311" s="36">
        <v>724.88757999999996</v>
      </c>
      <c r="P311" s="36"/>
    </row>
    <row r="312" spans="1:16" ht="24" customHeight="1" x14ac:dyDescent="0.2">
      <c r="A312" s="78"/>
      <c r="B312" s="112"/>
      <c r="C312" s="107"/>
      <c r="D312" s="21" t="str">
        <f t="shared" si="182"/>
        <v xml:space="preserve"> местный бюджет</v>
      </c>
      <c r="E312" s="35">
        <f t="shared" si="184"/>
        <v>5710.1167100000002</v>
      </c>
      <c r="F312" s="35">
        <f t="shared" si="184"/>
        <v>0</v>
      </c>
      <c r="G312" s="36">
        <v>1163.7190599999999</v>
      </c>
      <c r="H312" s="36"/>
      <c r="I312" s="36">
        <v>1182.13255</v>
      </c>
      <c r="J312" s="36"/>
      <c r="K312" s="36">
        <v>1000</v>
      </c>
      <c r="L312" s="36"/>
      <c r="M312" s="36">
        <v>1182.13255</v>
      </c>
      <c r="N312" s="36"/>
      <c r="O312" s="36">
        <v>1182.13255</v>
      </c>
      <c r="P312" s="36"/>
    </row>
    <row r="313" spans="1:16" ht="51" customHeight="1" x14ac:dyDescent="0.2">
      <c r="A313" s="78"/>
      <c r="B313" s="112"/>
      <c r="C313" s="107"/>
      <c r="D313" s="21" t="str">
        <f t="shared" si="182"/>
        <v xml:space="preserve"> внебюджетные источники</v>
      </c>
      <c r="E313" s="35">
        <f>G313+I313+K313+M313+O313</f>
        <v>0</v>
      </c>
      <c r="F313" s="35">
        <f>H313+J313+L313+N313+P313</f>
        <v>0</v>
      </c>
      <c r="G313" s="36">
        <v>0</v>
      </c>
      <c r="H313" s="36"/>
      <c r="I313" s="36">
        <v>0</v>
      </c>
      <c r="J313" s="36"/>
      <c r="K313" s="36">
        <v>0</v>
      </c>
      <c r="L313" s="36"/>
      <c r="M313" s="36">
        <v>0</v>
      </c>
      <c r="N313" s="36"/>
      <c r="O313" s="36">
        <v>0</v>
      </c>
      <c r="P313" s="36"/>
    </row>
    <row r="314" spans="1:16" ht="24" customHeight="1" x14ac:dyDescent="0.2">
      <c r="A314" s="88" t="s">
        <v>129</v>
      </c>
      <c r="B314" s="112" t="s">
        <v>36</v>
      </c>
      <c r="C314" s="107"/>
      <c r="D314" s="95" t="str">
        <f t="shared" ref="D314:D319" si="185">D302</f>
        <v xml:space="preserve">Всего </v>
      </c>
      <c r="E314" s="92">
        <f t="shared" ref="E314:P314" si="186">E316+E317+E318+E319</f>
        <v>143407.59836999999</v>
      </c>
      <c r="F314" s="92">
        <f t="shared" si="186"/>
        <v>0</v>
      </c>
      <c r="G314" s="92">
        <f>SUM(G316:G319)</f>
        <v>14884.33633</v>
      </c>
      <c r="H314" s="92">
        <f t="shared" si="186"/>
        <v>0</v>
      </c>
      <c r="I314" s="92">
        <f t="shared" si="186"/>
        <v>32107.907599999999</v>
      </c>
      <c r="J314" s="92">
        <f t="shared" si="186"/>
        <v>0</v>
      </c>
      <c r="K314" s="92">
        <f t="shared" si="186"/>
        <v>32138.45148</v>
      </c>
      <c r="L314" s="92">
        <f t="shared" si="186"/>
        <v>0</v>
      </c>
      <c r="M314" s="92">
        <f t="shared" si="186"/>
        <v>32138.45148</v>
      </c>
      <c r="N314" s="92">
        <f t="shared" si="186"/>
        <v>0</v>
      </c>
      <c r="O314" s="92">
        <f t="shared" si="186"/>
        <v>32138.45148</v>
      </c>
      <c r="P314" s="92">
        <f t="shared" si="186"/>
        <v>0</v>
      </c>
    </row>
    <row r="315" spans="1:16" ht="24" customHeight="1" x14ac:dyDescent="0.2">
      <c r="A315" s="78"/>
      <c r="B315" s="112"/>
      <c r="C315" s="107"/>
      <c r="D315" s="21" t="str">
        <f t="shared" si="185"/>
        <v>в том числе:</v>
      </c>
      <c r="E315" s="35"/>
      <c r="F315" s="35"/>
      <c r="G315" s="36"/>
      <c r="H315" s="36"/>
      <c r="I315" s="36"/>
      <c r="J315" s="36"/>
      <c r="K315" s="36"/>
      <c r="L315" s="36"/>
      <c r="M315" s="36"/>
      <c r="N315" s="36"/>
      <c r="O315" s="36"/>
      <c r="P315" s="36"/>
    </row>
    <row r="316" spans="1:16" ht="24" customHeight="1" x14ac:dyDescent="0.2">
      <c r="A316" s="78"/>
      <c r="B316" s="112"/>
      <c r="C316" s="107"/>
      <c r="D316" s="21" t="str">
        <f t="shared" si="185"/>
        <v xml:space="preserve">  федеральный бюджет</v>
      </c>
      <c r="E316" s="35">
        <f>G316+I316+K316+M316+O316</f>
        <v>0</v>
      </c>
      <c r="F316" s="35">
        <f>H316+J316+L316+N316+P316</f>
        <v>0</v>
      </c>
      <c r="G316" s="36">
        <v>0</v>
      </c>
      <c r="H316" s="36"/>
      <c r="I316" s="36">
        <v>0</v>
      </c>
      <c r="J316" s="36"/>
      <c r="K316" s="36"/>
      <c r="L316" s="36"/>
      <c r="M316" s="36"/>
      <c r="N316" s="36"/>
      <c r="O316" s="36"/>
      <c r="P316" s="36"/>
    </row>
    <row r="317" spans="1:16" ht="24" customHeight="1" x14ac:dyDescent="0.2">
      <c r="A317" s="78"/>
      <c r="B317" s="112"/>
      <c r="C317" s="107"/>
      <c r="D317" s="21" t="str">
        <f t="shared" si="185"/>
        <v xml:space="preserve"> краевой бюджет</v>
      </c>
      <c r="E317" s="35">
        <f t="shared" ref="E317:F319" si="187">G317+I317+K317+M317+O317</f>
        <v>139016.48772</v>
      </c>
      <c r="F317" s="35">
        <f t="shared" si="187"/>
        <v>0</v>
      </c>
      <c r="G317" s="36">
        <v>14437.80624</v>
      </c>
      <c r="H317" s="36"/>
      <c r="I317" s="36">
        <v>31144.67037</v>
      </c>
      <c r="J317" s="36">
        <v>0</v>
      </c>
      <c r="K317" s="36">
        <v>31144.67037</v>
      </c>
      <c r="L317" s="36">
        <v>0</v>
      </c>
      <c r="M317" s="36">
        <v>31144.67037</v>
      </c>
      <c r="N317" s="36">
        <v>0</v>
      </c>
      <c r="O317" s="36">
        <v>31144.67037</v>
      </c>
      <c r="P317" s="36">
        <v>0</v>
      </c>
    </row>
    <row r="318" spans="1:16" ht="24" customHeight="1" x14ac:dyDescent="0.2">
      <c r="A318" s="78"/>
      <c r="B318" s="112"/>
      <c r="C318" s="107"/>
      <c r="D318" s="21" t="str">
        <f t="shared" si="185"/>
        <v xml:space="preserve"> местный бюджет</v>
      </c>
      <c r="E318" s="35">
        <f>G318+I318+K318+M318+O318</f>
        <v>4391.1106499999996</v>
      </c>
      <c r="F318" s="35">
        <f>H318+J318+L318+N318+P318</f>
        <v>0</v>
      </c>
      <c r="G318" s="36">
        <v>446.53008999999997</v>
      </c>
      <c r="H318" s="36"/>
      <c r="I318" s="36">
        <v>963.23722999999995</v>
      </c>
      <c r="J318" s="36">
        <v>0</v>
      </c>
      <c r="K318" s="36">
        <v>993.78111000000001</v>
      </c>
      <c r="L318" s="36">
        <v>0</v>
      </c>
      <c r="M318" s="36">
        <v>993.78111000000001</v>
      </c>
      <c r="N318" s="36">
        <v>0</v>
      </c>
      <c r="O318" s="36">
        <v>993.78111000000001</v>
      </c>
      <c r="P318" s="36">
        <v>0</v>
      </c>
    </row>
    <row r="319" spans="1:16" ht="103.5" customHeight="1" x14ac:dyDescent="0.2">
      <c r="A319" s="79"/>
      <c r="B319" s="112"/>
      <c r="C319" s="108"/>
      <c r="D319" s="21" t="str">
        <f t="shared" si="185"/>
        <v xml:space="preserve"> внебюджетные источники</v>
      </c>
      <c r="E319" s="35">
        <f t="shared" si="187"/>
        <v>0</v>
      </c>
      <c r="F319" s="35">
        <f t="shared" si="187"/>
        <v>0</v>
      </c>
      <c r="G319" s="36">
        <v>0</v>
      </c>
      <c r="H319" s="36"/>
      <c r="I319" s="36">
        <v>0</v>
      </c>
      <c r="J319" s="36"/>
      <c r="K319" s="36"/>
      <c r="L319" s="36"/>
      <c r="M319" s="36"/>
      <c r="N319" s="36"/>
      <c r="O319" s="36"/>
      <c r="P319" s="36"/>
    </row>
    <row r="320" spans="1:16" ht="32.25" customHeight="1" x14ac:dyDescent="0.35">
      <c r="A320" s="90" t="s">
        <v>130</v>
      </c>
      <c r="B320" s="104" t="s">
        <v>104</v>
      </c>
      <c r="C320" s="103" t="s">
        <v>139</v>
      </c>
      <c r="D320" s="23" t="s">
        <v>7</v>
      </c>
      <c r="E320" s="35">
        <f>E322+E323+E324+E325</f>
        <v>120</v>
      </c>
      <c r="F320" s="35">
        <f>F322+F323+F324+F325</f>
        <v>0</v>
      </c>
      <c r="G320" s="40">
        <f t="shared" ref="G320:H320" si="188">G322+G323+G324+G325</f>
        <v>60</v>
      </c>
      <c r="H320" s="40">
        <f t="shared" si="188"/>
        <v>0</v>
      </c>
      <c r="I320" s="40">
        <f>I322+I323+I324+I325</f>
        <v>60</v>
      </c>
      <c r="J320" s="40">
        <f>J322+J323+J324+J325</f>
        <v>0</v>
      </c>
      <c r="K320" s="40">
        <f t="shared" ref="K320:P320" si="189">K322+K323+K324+K325</f>
        <v>0</v>
      </c>
      <c r="L320" s="40">
        <f t="shared" si="189"/>
        <v>0</v>
      </c>
      <c r="M320" s="40">
        <f t="shared" si="189"/>
        <v>0</v>
      </c>
      <c r="N320" s="40">
        <f t="shared" si="189"/>
        <v>0</v>
      </c>
      <c r="O320" s="40">
        <f t="shared" si="189"/>
        <v>0</v>
      </c>
      <c r="P320" s="40">
        <f t="shared" si="189"/>
        <v>0</v>
      </c>
    </row>
    <row r="321" spans="1:16" ht="31.5" customHeight="1" x14ac:dyDescent="0.25">
      <c r="A321" s="62"/>
      <c r="B321" s="104"/>
      <c r="C321" s="104"/>
      <c r="D321" s="17" t="s">
        <v>4</v>
      </c>
      <c r="E321" s="35"/>
      <c r="F321" s="35"/>
      <c r="G321" s="42"/>
      <c r="H321" s="44"/>
      <c r="I321" s="42"/>
      <c r="J321" s="44"/>
      <c r="K321" s="44"/>
      <c r="L321" s="44"/>
      <c r="M321" s="44"/>
      <c r="N321" s="44"/>
      <c r="O321" s="44"/>
      <c r="P321" s="44"/>
    </row>
    <row r="322" spans="1:16" ht="42" customHeight="1" x14ac:dyDescent="0.25">
      <c r="A322" s="62"/>
      <c r="B322" s="104"/>
      <c r="C322" s="104"/>
      <c r="D322" s="18" t="s">
        <v>9</v>
      </c>
      <c r="E322" s="35">
        <f t="shared" ref="E322:E324" si="190">O322+M322+K322+I322+G322</f>
        <v>0</v>
      </c>
      <c r="F322" s="35">
        <f t="shared" ref="F322:F324" si="191">P322+N322+L322+J322+H322</f>
        <v>0</v>
      </c>
      <c r="G322" s="42">
        <v>0</v>
      </c>
      <c r="H322" s="44"/>
      <c r="I322" s="42">
        <v>0</v>
      </c>
      <c r="J322" s="44"/>
      <c r="K322" s="44">
        <v>0</v>
      </c>
      <c r="L322" s="44"/>
      <c r="M322" s="44">
        <v>0</v>
      </c>
      <c r="N322" s="44"/>
      <c r="O322" s="44">
        <v>0</v>
      </c>
      <c r="P322" s="44"/>
    </row>
    <row r="323" spans="1:16" ht="31.5" customHeight="1" x14ac:dyDescent="0.25">
      <c r="A323" s="62"/>
      <c r="B323" s="104"/>
      <c r="C323" s="104"/>
      <c r="D323" s="19" t="s">
        <v>10</v>
      </c>
      <c r="E323" s="35">
        <f t="shared" si="190"/>
        <v>0</v>
      </c>
      <c r="F323" s="35">
        <f t="shared" si="191"/>
        <v>0</v>
      </c>
      <c r="G323" s="42">
        <v>0</v>
      </c>
      <c r="H323" s="44"/>
      <c r="I323" s="42">
        <v>0</v>
      </c>
      <c r="J323" s="44"/>
      <c r="K323" s="44">
        <v>0</v>
      </c>
      <c r="L323" s="44"/>
      <c r="M323" s="44">
        <v>0</v>
      </c>
      <c r="N323" s="44"/>
      <c r="O323" s="44">
        <v>0</v>
      </c>
      <c r="P323" s="44"/>
    </row>
    <row r="324" spans="1:16" ht="31.5" customHeight="1" x14ac:dyDescent="0.25">
      <c r="A324" s="62"/>
      <c r="B324" s="104"/>
      <c r="C324" s="104"/>
      <c r="D324" s="20" t="s">
        <v>11</v>
      </c>
      <c r="E324" s="35">
        <f t="shared" si="190"/>
        <v>120</v>
      </c>
      <c r="F324" s="35">
        <f t="shared" si="191"/>
        <v>0</v>
      </c>
      <c r="G324" s="42">
        <v>60</v>
      </c>
      <c r="H324" s="44"/>
      <c r="I324" s="42">
        <v>60</v>
      </c>
      <c r="J324" s="44"/>
      <c r="K324" s="44">
        <v>0</v>
      </c>
      <c r="L324" s="44"/>
      <c r="M324" s="44">
        <v>0</v>
      </c>
      <c r="N324" s="44"/>
      <c r="O324" s="44">
        <v>0</v>
      </c>
      <c r="P324" s="44"/>
    </row>
    <row r="325" spans="1:16" ht="48" customHeight="1" x14ac:dyDescent="0.25">
      <c r="A325" s="62"/>
      <c r="B325" s="105"/>
      <c r="C325" s="105"/>
      <c r="D325" s="21" t="s">
        <v>12</v>
      </c>
      <c r="E325" s="35">
        <f>O325+M325+K325+I325+G325</f>
        <v>0</v>
      </c>
      <c r="F325" s="35">
        <f>P325+N325+L325+J325+H325</f>
        <v>0</v>
      </c>
      <c r="G325" s="42">
        <v>0</v>
      </c>
      <c r="H325" s="44"/>
      <c r="I325" s="42">
        <v>0</v>
      </c>
      <c r="J325" s="44"/>
      <c r="K325" s="44">
        <v>0</v>
      </c>
      <c r="L325" s="44"/>
      <c r="M325" s="44">
        <v>0</v>
      </c>
      <c r="N325" s="44"/>
      <c r="O325" s="44">
        <v>0</v>
      </c>
      <c r="P325" s="44"/>
    </row>
    <row r="326" spans="1:16" ht="32.25" customHeight="1" x14ac:dyDescent="0.35">
      <c r="A326" s="90" t="s">
        <v>131</v>
      </c>
      <c r="B326" s="104" t="s">
        <v>106</v>
      </c>
      <c r="C326" s="103" t="s">
        <v>31</v>
      </c>
      <c r="D326" s="96" t="s">
        <v>7</v>
      </c>
      <c r="E326" s="97">
        <f>E328+E329+E330+E331</f>
        <v>0</v>
      </c>
      <c r="F326" s="97">
        <f>F328+F329+F330+F331</f>
        <v>0</v>
      </c>
      <c r="G326" s="98">
        <f t="shared" ref="G326:H326" si="192">G328+G329+G330+G331</f>
        <v>0</v>
      </c>
      <c r="H326" s="98">
        <f t="shared" si="192"/>
        <v>0</v>
      </c>
      <c r="I326" s="98">
        <f>I328+I329+I330+I331</f>
        <v>0</v>
      </c>
      <c r="J326" s="98">
        <f>J328+J329+J330+J331</f>
        <v>0</v>
      </c>
      <c r="K326" s="98">
        <f t="shared" ref="K326:P326" si="193">K328+K329+K330+K331</f>
        <v>0</v>
      </c>
      <c r="L326" s="98">
        <f t="shared" si="193"/>
        <v>0</v>
      </c>
      <c r="M326" s="98">
        <f t="shared" si="193"/>
        <v>0</v>
      </c>
      <c r="N326" s="98">
        <f t="shared" si="193"/>
        <v>0</v>
      </c>
      <c r="O326" s="98">
        <f t="shared" si="193"/>
        <v>0</v>
      </c>
      <c r="P326" s="98">
        <f t="shared" si="193"/>
        <v>0</v>
      </c>
    </row>
    <row r="327" spans="1:16" ht="31.5" customHeight="1" x14ac:dyDescent="0.25">
      <c r="A327" s="62"/>
      <c r="B327" s="104"/>
      <c r="C327" s="104"/>
      <c r="D327" s="17" t="s">
        <v>4</v>
      </c>
      <c r="E327" s="35"/>
      <c r="F327" s="35"/>
      <c r="G327" s="42"/>
      <c r="H327" s="44"/>
      <c r="I327" s="42"/>
      <c r="J327" s="44"/>
      <c r="K327" s="44"/>
      <c r="L327" s="44"/>
      <c r="M327" s="44"/>
      <c r="N327" s="44"/>
      <c r="O327" s="44"/>
      <c r="P327" s="44"/>
    </row>
    <row r="328" spans="1:16" ht="45" customHeight="1" x14ac:dyDescent="0.25">
      <c r="A328" s="62"/>
      <c r="B328" s="104"/>
      <c r="C328" s="104"/>
      <c r="D328" s="18" t="s">
        <v>9</v>
      </c>
      <c r="E328" s="35">
        <f t="shared" ref="E328:E330" si="194">O328+M328+K328+I328+G328</f>
        <v>0</v>
      </c>
      <c r="F328" s="35">
        <f t="shared" ref="F328:F330" si="195">P328+N328+L328+J328+H328</f>
        <v>0</v>
      </c>
      <c r="G328" s="42">
        <v>0</v>
      </c>
      <c r="H328" s="44"/>
      <c r="I328" s="42">
        <v>0</v>
      </c>
      <c r="J328" s="44"/>
      <c r="K328" s="44">
        <v>0</v>
      </c>
      <c r="L328" s="44"/>
      <c r="M328" s="44">
        <v>0</v>
      </c>
      <c r="N328" s="44"/>
      <c r="O328" s="44">
        <v>0</v>
      </c>
      <c r="P328" s="44"/>
    </row>
    <row r="329" spans="1:16" ht="31.5" customHeight="1" x14ac:dyDescent="0.25">
      <c r="A329" s="62"/>
      <c r="B329" s="104"/>
      <c r="C329" s="104"/>
      <c r="D329" s="19" t="s">
        <v>10</v>
      </c>
      <c r="E329" s="35">
        <f t="shared" si="194"/>
        <v>0</v>
      </c>
      <c r="F329" s="35">
        <f t="shared" si="195"/>
        <v>0</v>
      </c>
      <c r="G329" s="42">
        <v>0</v>
      </c>
      <c r="H329" s="44"/>
      <c r="I329" s="42">
        <v>0</v>
      </c>
      <c r="J329" s="44"/>
      <c r="K329" s="44">
        <v>0</v>
      </c>
      <c r="L329" s="44"/>
      <c r="M329" s="44">
        <v>0</v>
      </c>
      <c r="N329" s="44"/>
      <c r="O329" s="44">
        <v>0</v>
      </c>
      <c r="P329" s="44"/>
    </row>
    <row r="330" spans="1:16" ht="31.5" customHeight="1" x14ac:dyDescent="0.25">
      <c r="A330" s="62"/>
      <c r="B330" s="104"/>
      <c r="C330" s="104"/>
      <c r="D330" s="20" t="s">
        <v>11</v>
      </c>
      <c r="E330" s="35">
        <f t="shared" si="194"/>
        <v>0</v>
      </c>
      <c r="F330" s="35">
        <f t="shared" si="195"/>
        <v>0</v>
      </c>
      <c r="G330" s="42">
        <v>0</v>
      </c>
      <c r="H330" s="44"/>
      <c r="I330" s="42">
        <v>0</v>
      </c>
      <c r="J330" s="44"/>
      <c r="K330" s="44">
        <v>0</v>
      </c>
      <c r="L330" s="44"/>
      <c r="M330" s="44">
        <v>0</v>
      </c>
      <c r="N330" s="44"/>
      <c r="O330" s="44">
        <v>0</v>
      </c>
      <c r="P330" s="44"/>
    </row>
    <row r="331" spans="1:16" ht="72.75" customHeight="1" x14ac:dyDescent="0.25">
      <c r="A331" s="62"/>
      <c r="B331" s="105"/>
      <c r="C331" s="105"/>
      <c r="D331" s="21" t="s">
        <v>12</v>
      </c>
      <c r="E331" s="35">
        <f>O331+M331+K331+I331+G331</f>
        <v>0</v>
      </c>
      <c r="F331" s="35">
        <f>P331+N331+L331+J331+H331</f>
        <v>0</v>
      </c>
      <c r="G331" s="42">
        <v>0</v>
      </c>
      <c r="H331" s="44"/>
      <c r="I331" s="42">
        <v>0</v>
      </c>
      <c r="J331" s="44"/>
      <c r="K331" s="44">
        <v>0</v>
      </c>
      <c r="L331" s="44"/>
      <c r="M331" s="44">
        <v>0</v>
      </c>
      <c r="N331" s="44"/>
      <c r="O331" s="44">
        <v>0</v>
      </c>
      <c r="P331" s="44"/>
    </row>
    <row r="332" spans="1:16" ht="22.5" x14ac:dyDescent="0.3">
      <c r="B332" s="63" t="s">
        <v>13</v>
      </c>
      <c r="C332" s="64"/>
      <c r="D332" s="53" t="s">
        <v>7</v>
      </c>
      <c r="E332" s="54">
        <f>G332+I332+K332+M332+O332</f>
        <v>9785207.5642799996</v>
      </c>
      <c r="F332" s="54">
        <f>F334+G335+F336+F337</f>
        <v>972386.74535999994</v>
      </c>
      <c r="G332" s="54">
        <f t="shared" ref="G332:P332" si="196">G334+G335+G336+G337</f>
        <v>2056123.9972799998</v>
      </c>
      <c r="H332" s="54">
        <f t="shared" si="196"/>
        <v>0</v>
      </c>
      <c r="I332" s="54">
        <f t="shared" si="196"/>
        <v>1990963.4756199997</v>
      </c>
      <c r="J332" s="54">
        <f t="shared" si="196"/>
        <v>0</v>
      </c>
      <c r="K332" s="54">
        <f t="shared" si="196"/>
        <v>1909431.1036400001</v>
      </c>
      <c r="L332" s="54">
        <f t="shared" si="196"/>
        <v>0</v>
      </c>
      <c r="M332" s="54">
        <f t="shared" si="196"/>
        <v>1920698.3993699998</v>
      </c>
      <c r="N332" s="54">
        <f t="shared" si="196"/>
        <v>0</v>
      </c>
      <c r="O332" s="54">
        <f t="shared" si="196"/>
        <v>1907990.58837</v>
      </c>
      <c r="P332" s="54">
        <f t="shared" si="196"/>
        <v>0</v>
      </c>
    </row>
    <row r="333" spans="1:16" ht="23.25" x14ac:dyDescent="0.35">
      <c r="B333" s="65"/>
      <c r="C333" s="66"/>
      <c r="D333" s="55" t="s">
        <v>4</v>
      </c>
      <c r="E333" s="56"/>
      <c r="F333" s="56"/>
      <c r="G333" s="57"/>
      <c r="H333" s="57"/>
      <c r="I333" s="57"/>
      <c r="J333" s="57"/>
      <c r="K333" s="57"/>
      <c r="L333" s="57"/>
      <c r="M333" s="57"/>
      <c r="N333" s="57"/>
      <c r="O333" s="57"/>
      <c r="P333" s="57"/>
    </row>
    <row r="334" spans="1:16" ht="46.5" x14ac:dyDescent="0.35">
      <c r="B334" s="65"/>
      <c r="C334" s="66"/>
      <c r="D334" s="58" t="s">
        <v>18</v>
      </c>
      <c r="E334" s="54">
        <f>G334+I334+K334+M334+O334</f>
        <v>600459.96837000002</v>
      </c>
      <c r="F334" s="54">
        <f>H334+J334+L334+N334+P334</f>
        <v>0</v>
      </c>
      <c r="G334" s="54">
        <f>G328+G304+G322+G298+G292+G286+G280+G256+G232+G226+G220+G190+G184+G154+G112+G106+G70+G64+G34+G9</f>
        <v>129401.59409</v>
      </c>
      <c r="H334" s="54">
        <f t="shared" ref="H334:P334" si="197">H328+H304+H322+H298+H292+H286+H280+H256+H232+H226+H220+H190+H184+H154+H112+H106+H70+H64+H34+H9</f>
        <v>0</v>
      </c>
      <c r="I334" s="54">
        <f t="shared" si="197"/>
        <v>127916.78757999999</v>
      </c>
      <c r="J334" s="54">
        <f t="shared" si="197"/>
        <v>0</v>
      </c>
      <c r="K334" s="54">
        <f t="shared" si="197"/>
        <v>90368.191999999995</v>
      </c>
      <c r="L334" s="54">
        <f t="shared" si="197"/>
        <v>0</v>
      </c>
      <c r="M334" s="54">
        <f t="shared" si="197"/>
        <v>126386.69735</v>
      </c>
      <c r="N334" s="54">
        <f t="shared" si="197"/>
        <v>0</v>
      </c>
      <c r="O334" s="54">
        <f t="shared" si="197"/>
        <v>126386.69735</v>
      </c>
      <c r="P334" s="54">
        <f t="shared" si="197"/>
        <v>0</v>
      </c>
    </row>
    <row r="335" spans="1:16" ht="23.25" x14ac:dyDescent="0.35">
      <c r="B335" s="65"/>
      <c r="C335" s="66"/>
      <c r="D335" s="59" t="s">
        <v>10</v>
      </c>
      <c r="E335" s="54">
        <f>G335+I335+K335+M335+O335</f>
        <v>4097129.7702500001</v>
      </c>
      <c r="F335" s="54">
        <f>H335+J335+L335+N335+P335</f>
        <v>0</v>
      </c>
      <c r="G335" s="54">
        <f>F329+G323+G305+G299+G293+G287+G281+G257+G233+G227+G221+G191+G185+G155+G113+G107+G71+G65+G35+G10</f>
        <v>972386.74535999994</v>
      </c>
      <c r="H335" s="54">
        <f t="shared" ref="H335:P335" si="198">G329+H323+H305+H299+H293+H287+H281+H257+H233+H227+H221+H191+H185+H155+H113+H107+H71+H65+H35+H10</f>
        <v>0</v>
      </c>
      <c r="I335" s="54">
        <f t="shared" si="198"/>
        <v>840679.68783999991</v>
      </c>
      <c r="J335" s="54">
        <f t="shared" si="198"/>
        <v>0</v>
      </c>
      <c r="K335" s="54">
        <f t="shared" si="198"/>
        <v>798821.28115000005</v>
      </c>
      <c r="L335" s="54">
        <f t="shared" si="198"/>
        <v>0</v>
      </c>
      <c r="M335" s="54">
        <f t="shared" si="198"/>
        <v>742621.02795000002</v>
      </c>
      <c r="N335" s="54">
        <f t="shared" si="198"/>
        <v>0</v>
      </c>
      <c r="O335" s="54">
        <f t="shared" si="198"/>
        <v>742621.02795000002</v>
      </c>
      <c r="P335" s="54">
        <f t="shared" si="198"/>
        <v>0</v>
      </c>
    </row>
    <row r="336" spans="1:16" ht="23.25" x14ac:dyDescent="0.35">
      <c r="B336" s="65"/>
      <c r="C336" s="66"/>
      <c r="D336" s="60" t="s">
        <v>11</v>
      </c>
      <c r="E336" s="54">
        <f t="shared" ref="E336:F337" si="199">G336+I336+K336+M336+O336</f>
        <v>4718171.2698299997</v>
      </c>
      <c r="F336" s="54">
        <f t="shared" si="199"/>
        <v>0</v>
      </c>
      <c r="G336" s="54">
        <f>F330+G324+G306+G300+G294+G288+G282+G258+G234+G228+G222+G192+G186+G156+G114+G108+G72+G66+G36+G11</f>
        <v>881606.72768000001</v>
      </c>
      <c r="H336" s="54">
        <f t="shared" ref="H336:P336" si="200">G330+H324+H306+H300+H294+H288+H282+H258+H234+H228+H222+H192+H186+H156+H114+H108+H72+H66+H36+H11</f>
        <v>0</v>
      </c>
      <c r="I336" s="54">
        <f t="shared" si="200"/>
        <v>948905.32736999984</v>
      </c>
      <c r="J336" s="54">
        <f t="shared" si="200"/>
        <v>0</v>
      </c>
      <c r="K336" s="54">
        <f t="shared" si="200"/>
        <v>946312.28145999997</v>
      </c>
      <c r="L336" s="54">
        <f t="shared" si="200"/>
        <v>0</v>
      </c>
      <c r="M336" s="54">
        <f t="shared" si="200"/>
        <v>977027.37215999991</v>
      </c>
      <c r="N336" s="54">
        <f t="shared" si="200"/>
        <v>0</v>
      </c>
      <c r="O336" s="54">
        <f t="shared" si="200"/>
        <v>964319.56115999992</v>
      </c>
      <c r="P336" s="54">
        <f t="shared" si="200"/>
        <v>0</v>
      </c>
    </row>
    <row r="337" spans="2:16" ht="46.5" x14ac:dyDescent="0.35">
      <c r="B337" s="67"/>
      <c r="C337" s="68"/>
      <c r="D337" s="61" t="s">
        <v>12</v>
      </c>
      <c r="E337" s="54">
        <f t="shared" si="199"/>
        <v>369446.55583000008</v>
      </c>
      <c r="F337" s="54">
        <f t="shared" si="199"/>
        <v>0</v>
      </c>
      <c r="G337" s="54">
        <f>F331+G325+G307+G301+G295+G289+G283+G259+G235+G229+G223+G193+G187+G157+G115+G109+G73+G67+G37+G12</f>
        <v>72728.93015</v>
      </c>
      <c r="H337" s="54">
        <f t="shared" ref="H337:P337" si="201">G331+H325+H307+H301+H295+H289+H283+H259+H235+H229+H223+H193+H187+H157+H115+H109+H73+H67+H37+H12</f>
        <v>0</v>
      </c>
      <c r="I337" s="54">
        <f t="shared" si="201"/>
        <v>73461.672829999996</v>
      </c>
      <c r="J337" s="54">
        <f t="shared" si="201"/>
        <v>0</v>
      </c>
      <c r="K337" s="54">
        <f t="shared" si="201"/>
        <v>73929.349029999998</v>
      </c>
      <c r="L337" s="54">
        <f t="shared" si="201"/>
        <v>0</v>
      </c>
      <c r="M337" s="54">
        <f t="shared" si="201"/>
        <v>74663.301910000009</v>
      </c>
      <c r="N337" s="54">
        <f t="shared" si="201"/>
        <v>0</v>
      </c>
      <c r="O337" s="54">
        <f t="shared" si="201"/>
        <v>74663.301910000009</v>
      </c>
      <c r="P337" s="54">
        <f t="shared" si="201"/>
        <v>0</v>
      </c>
    </row>
    <row r="338" spans="2:16" ht="20.25" x14ac:dyDescent="0.3">
      <c r="B338" s="14"/>
      <c r="C338" s="15"/>
      <c r="D338" s="16"/>
      <c r="E338" s="30"/>
    </row>
    <row r="339" spans="2:16" ht="30.75" customHeight="1" x14ac:dyDescent="0.3">
      <c r="B339" s="132" t="s">
        <v>15</v>
      </c>
      <c r="C339" s="132"/>
      <c r="D339" s="16"/>
      <c r="E339" s="30"/>
    </row>
  </sheetData>
  <autoFilter ref="A4:F6">
    <filterColumn colId="3" showButton="0"/>
    <filterColumn colId="4" showButton="0"/>
    <filterColumn colId="5" showButton="0"/>
  </autoFilter>
  <mergeCells count="93">
    <mergeCell ref="K5:L5"/>
    <mergeCell ref="M5:N5"/>
    <mergeCell ref="O5:P5"/>
    <mergeCell ref="C278:C283"/>
    <mergeCell ref="B200:B205"/>
    <mergeCell ref="B194:B199"/>
    <mergeCell ref="B62:B67"/>
    <mergeCell ref="C62:C67"/>
    <mergeCell ref="B104:B109"/>
    <mergeCell ref="C104:C109"/>
    <mergeCell ref="B152:B157"/>
    <mergeCell ref="B164:B169"/>
    <mergeCell ref="B158:B163"/>
    <mergeCell ref="B176:B181"/>
    <mergeCell ref="C152:C181"/>
    <mergeCell ref="B170:B175"/>
    <mergeCell ref="C68:C97"/>
    <mergeCell ref="C230:C253"/>
    <mergeCell ref="B92:B97"/>
    <mergeCell ref="B98:B103"/>
    <mergeCell ref="B278:B283"/>
    <mergeCell ref="B74:B79"/>
    <mergeCell ref="B80:B85"/>
    <mergeCell ref="B230:B235"/>
    <mergeCell ref="B236:B241"/>
    <mergeCell ref="B182:B187"/>
    <mergeCell ref="C182:C187"/>
    <mergeCell ref="B248:B253"/>
    <mergeCell ref="B272:B277"/>
    <mergeCell ref="C254:C277"/>
    <mergeCell ref="B339:C339"/>
    <mergeCell ref="C284:C289"/>
    <mergeCell ref="B284:B289"/>
    <mergeCell ref="B254:B259"/>
    <mergeCell ref="B68:B73"/>
    <mergeCell ref="B122:B127"/>
    <mergeCell ref="B128:B133"/>
    <mergeCell ref="B188:B193"/>
    <mergeCell ref="C218:C223"/>
    <mergeCell ref="B218:B223"/>
    <mergeCell ref="B86:B91"/>
    <mergeCell ref="B140:B145"/>
    <mergeCell ref="B146:B151"/>
    <mergeCell ref="B242:B247"/>
    <mergeCell ref="B302:B307"/>
    <mergeCell ref="B308:B313"/>
    <mergeCell ref="A296:A301"/>
    <mergeCell ref="B296:B301"/>
    <mergeCell ref="C296:C301"/>
    <mergeCell ref="B7:B12"/>
    <mergeCell ref="C7:C30"/>
    <mergeCell ref="B13:B18"/>
    <mergeCell ref="B19:B24"/>
    <mergeCell ref="B25:B30"/>
    <mergeCell ref="B32:B37"/>
    <mergeCell ref="C32:C61"/>
    <mergeCell ref="A224:A229"/>
    <mergeCell ref="B224:B229"/>
    <mergeCell ref="C224:C229"/>
    <mergeCell ref="B212:B217"/>
    <mergeCell ref="C110:C151"/>
    <mergeCell ref="A278:A283"/>
    <mergeCell ref="A1:F1"/>
    <mergeCell ref="A2:G2"/>
    <mergeCell ref="D5:D6"/>
    <mergeCell ref="A4:A6"/>
    <mergeCell ref="B4:B6"/>
    <mergeCell ref="G5:H5"/>
    <mergeCell ref="D4:J4"/>
    <mergeCell ref="I5:J5"/>
    <mergeCell ref="E5:E6"/>
    <mergeCell ref="C4:C6"/>
    <mergeCell ref="F5:F6"/>
    <mergeCell ref="B38:B43"/>
    <mergeCell ref="B44:B49"/>
    <mergeCell ref="B50:B55"/>
    <mergeCell ref="B56:B61"/>
    <mergeCell ref="B260:B265"/>
    <mergeCell ref="B134:B139"/>
    <mergeCell ref="B110:B115"/>
    <mergeCell ref="B116:B121"/>
    <mergeCell ref="C290:C295"/>
    <mergeCell ref="B206:B211"/>
    <mergeCell ref="C188:C217"/>
    <mergeCell ref="Q290:R295"/>
    <mergeCell ref="B326:B331"/>
    <mergeCell ref="C326:C331"/>
    <mergeCell ref="B320:B325"/>
    <mergeCell ref="C320:C325"/>
    <mergeCell ref="B266:B271"/>
    <mergeCell ref="B290:B295"/>
    <mergeCell ref="B314:B319"/>
    <mergeCell ref="C302:C319"/>
  </mergeCells>
  <phoneticPr fontId="3" type="noConversion"/>
  <pageMargins left="0.45" right="0.19685039370078741" top="0.31496062992125984" bottom="0.39370078740157483" header="0.19685039370078741" footer="0.39370078740157483"/>
  <pageSetup paperSize="9" scale="44" fitToHeight="0" orientation="landscape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Q6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arsadmin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Кашникова Любовь Миневарисовна</cp:lastModifiedBy>
  <cp:lastPrinted>2023-01-31T06:16:51Z</cp:lastPrinted>
  <dcterms:created xsi:type="dcterms:W3CDTF">2010-09-01T05:03:52Z</dcterms:created>
  <dcterms:modified xsi:type="dcterms:W3CDTF">2024-06-06T07:01:56Z</dcterms:modified>
</cp:coreProperties>
</file>