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окументы\Нацпроекты\2023\"/>
    </mc:Choice>
  </mc:AlternateContent>
  <bookViews>
    <workbookView xWindow="0" yWindow="0" windowWidth="24945" windowHeight="11520" tabRatio="500"/>
  </bookViews>
  <sheets>
    <sheet name="Приложение 1 (ОТЧЕТНЫЙ ПЕРИОД) " sheetId="1" r:id="rId1"/>
  </sheets>
  <definedNames>
    <definedName name="Print_Titles_0" localSheetId="0">'Приложение 1 (ОТЧЕТНЫЙ ПЕРИОД) '!$3:$4</definedName>
    <definedName name="Print_Titles_0_0" localSheetId="0">'Приложение 1 (ОТЧЕТНЫЙ ПЕРИОД) '!$3:$4</definedName>
    <definedName name="Print_Titles_3" localSheetId="0">'Приложение 1 (ОТЧЕТНЫЙ ПЕРИОД) '!$3:$4</definedName>
    <definedName name="Print_Titles_9" localSheetId="0">'Приложение 1 (ОТЧЕТНЫЙ ПЕРИОД) '!$3:$4</definedName>
    <definedName name="_xlnm.Print_Titles" localSheetId="0">'Приложение 1 (ОТЧЕТНЫЙ ПЕРИОД) '!$3:$4</definedName>
    <definedName name="_xlnm.Print_Area" localSheetId="0">'Приложение 1 (ОТЧЕТНЫЙ ПЕРИОД) '!$A$1:$G$165</definedName>
  </definedNames>
  <calcPr calcId="162913" iterateDelta="1E-4"/>
</workbook>
</file>

<file path=xl/calcChain.xml><?xml version="1.0" encoding="utf-8"?>
<calcChain xmlns="http://schemas.openxmlformats.org/spreadsheetml/2006/main">
  <c r="E148" i="1" l="1"/>
  <c r="F148" i="1"/>
  <c r="D148" i="1"/>
  <c r="F70" i="1" l="1"/>
  <c r="E70" i="1"/>
  <c r="D70" i="1"/>
  <c r="F66" i="1"/>
  <c r="E66" i="1"/>
  <c r="D66" i="1"/>
  <c r="F152" i="1" l="1"/>
  <c r="E152" i="1"/>
  <c r="D152" i="1"/>
  <c r="D144" i="1"/>
  <c r="E144" i="1"/>
  <c r="F144" i="1" l="1"/>
  <c r="E81" i="1" l="1"/>
  <c r="D81" i="1"/>
  <c r="F55" i="1"/>
  <c r="E55" i="1"/>
  <c r="D55" i="1"/>
  <c r="D48" i="1"/>
  <c r="F44" i="1"/>
  <c r="E44" i="1"/>
  <c r="D44" i="1"/>
  <c r="F38" i="1"/>
  <c r="E38" i="1"/>
  <c r="D38" i="1"/>
  <c r="F34" i="1"/>
  <c r="E34" i="1"/>
  <c r="D34" i="1"/>
  <c r="F30" i="1"/>
  <c r="E30" i="1"/>
  <c r="D30" i="1"/>
  <c r="F26" i="1"/>
  <c r="E26" i="1"/>
  <c r="D26" i="1"/>
  <c r="F22" i="1"/>
  <c r="E22" i="1"/>
  <c r="D22" i="1"/>
  <c r="F18" i="1"/>
  <c r="E18" i="1"/>
  <c r="D18" i="1"/>
  <c r="E111" i="1"/>
  <c r="F111" i="1"/>
  <c r="D111" i="1"/>
  <c r="E110" i="1"/>
  <c r="F110" i="1"/>
  <c r="D110" i="1"/>
  <c r="E109" i="1"/>
  <c r="F109" i="1"/>
  <c r="D109" i="1"/>
  <c r="F162" i="1"/>
  <c r="E162" i="1"/>
  <c r="D162" i="1"/>
  <c r="F157" i="1"/>
  <c r="E157" i="1"/>
  <c r="D157" i="1"/>
  <c r="F139" i="1"/>
  <c r="E139" i="1"/>
  <c r="D139" i="1"/>
  <c r="F135" i="1"/>
  <c r="E135" i="1"/>
  <c r="D135" i="1"/>
  <c r="D126" i="1"/>
  <c r="E126" i="1"/>
  <c r="F126" i="1"/>
  <c r="F131" i="1"/>
  <c r="E131" i="1"/>
  <c r="D131" i="1"/>
  <c r="F122" i="1"/>
  <c r="E122" i="1"/>
  <c r="D122" i="1"/>
  <c r="F117" i="1"/>
  <c r="E117" i="1"/>
  <c r="D117" i="1"/>
  <c r="F113" i="1"/>
  <c r="E113" i="1"/>
  <c r="D113" i="1"/>
  <c r="F98" i="1"/>
  <c r="E98" i="1"/>
  <c r="D98" i="1"/>
  <c r="F105" i="1"/>
  <c r="F104" i="1"/>
  <c r="F103" i="1"/>
  <c r="E105" i="1"/>
  <c r="E104" i="1"/>
  <c r="E103" i="1"/>
  <c r="D105" i="1"/>
  <c r="D104" i="1"/>
  <c r="D103" i="1"/>
  <c r="E87" i="1"/>
  <c r="F87" i="1"/>
  <c r="D87" i="1"/>
  <c r="D91" i="1"/>
  <c r="E94" i="1"/>
  <c r="F94" i="1"/>
  <c r="E93" i="1"/>
  <c r="E92" i="1"/>
  <c r="D94" i="1"/>
  <c r="D93" i="1"/>
  <c r="D92" i="1"/>
  <c r="E77" i="1"/>
  <c r="F77" i="1"/>
  <c r="E76" i="1"/>
  <c r="F76" i="1"/>
  <c r="E75" i="1"/>
  <c r="F75" i="1"/>
  <c r="D77" i="1"/>
  <c r="D76" i="1"/>
  <c r="D75" i="1"/>
  <c r="F62" i="1"/>
  <c r="F61" i="1"/>
  <c r="F60" i="1"/>
  <c r="E62" i="1"/>
  <c r="E61" i="1"/>
  <c r="E60" i="1"/>
  <c r="D62" i="1"/>
  <c r="D61" i="1"/>
  <c r="D12" i="1" s="1"/>
  <c r="D60" i="1"/>
  <c r="D59" i="1" s="1"/>
  <c r="E51" i="1"/>
  <c r="F51" i="1"/>
  <c r="D51" i="1"/>
  <c r="E50" i="1"/>
  <c r="F50" i="1"/>
  <c r="D50" i="1"/>
  <c r="E49" i="1"/>
  <c r="F49" i="1"/>
  <c r="D49" i="1"/>
  <c r="F102" i="1" l="1"/>
  <c r="D74" i="1"/>
  <c r="E74" i="1"/>
  <c r="D13" i="1"/>
  <c r="D102" i="1"/>
  <c r="E102" i="1"/>
  <c r="E91" i="1"/>
  <c r="E11" i="1"/>
  <c r="E6" i="1" s="1"/>
  <c r="D7" i="1"/>
  <c r="E59" i="1"/>
  <c r="D11" i="1"/>
  <c r="F59" i="1"/>
  <c r="D8" i="1"/>
  <c r="E108" i="1"/>
  <c r="D108" i="1"/>
  <c r="E48" i="1"/>
  <c r="E13" i="1"/>
  <c r="E8" i="1" s="1"/>
  <c r="F48" i="1"/>
  <c r="E12" i="1"/>
  <c r="E7" i="1" s="1"/>
  <c r="F13" i="1"/>
  <c r="F8" i="1" s="1"/>
  <c r="F74" i="1"/>
  <c r="F108" i="1"/>
  <c r="D6" i="1" l="1"/>
  <c r="D5" i="1" s="1"/>
  <c r="D10" i="1"/>
  <c r="E5" i="1"/>
  <c r="E10" i="1"/>
  <c r="F130" i="1"/>
  <c r="D130" i="1"/>
  <c r="B92" i="1" l="1"/>
  <c r="A91" i="1"/>
  <c r="B103" i="1" l="1"/>
  <c r="A102" i="1"/>
  <c r="B75" i="1"/>
  <c r="A74" i="1"/>
  <c r="B60" i="1"/>
  <c r="A59" i="1"/>
  <c r="B49" i="1"/>
  <c r="A48" i="1"/>
  <c r="F92" i="1" l="1"/>
  <c r="F11" i="1" s="1"/>
  <c r="F6" i="1" s="1"/>
  <c r="F81" i="1"/>
  <c r="F93" i="1"/>
  <c r="F91" i="1" l="1"/>
  <c r="F12" i="1"/>
  <c r="F7" i="1" s="1"/>
  <c r="F5" i="1" s="1"/>
  <c r="F10" i="1" l="1"/>
</calcChain>
</file>

<file path=xl/sharedStrings.xml><?xml version="1.0" encoding="utf-8"?>
<sst xmlns="http://schemas.openxmlformats.org/spreadsheetml/2006/main" count="263" uniqueCount="115">
  <si>
    <r>
      <rPr>
        <b/>
        <sz val="16"/>
        <rFont val="Times New Roman"/>
        <family val="1"/>
        <charset val="204"/>
      </rPr>
      <t xml:space="preserve">ИНФОРМАЦИЯ
 по показателям и мероприятиям дорожных карт по достижению показателей
 Указа Президента Российской Федерации от 07.05.2018 № 204
</t>
    </r>
    <r>
      <rPr>
        <i/>
        <u/>
        <sz val="24"/>
        <rFont val="Times New Roman"/>
        <family val="1"/>
        <charset val="204"/>
      </rPr>
      <t>муниципальное образование Арсеньевский городской округ</t>
    </r>
  </si>
  <si>
    <t>№
 п.п.</t>
  </si>
  <si>
    <t>Наименование показателя</t>
  </si>
  <si>
    <t>Примечание.
Сумма контракта, дата заключения контракта, поставщик, дата завершения работ по контракту. Дата внесения изменений в план-график, планируемая дата начала конкурсных процедур, планируемая дата заключения контракта. Для контрактов на подписании - дата завершения конкурсных процедур, сумма контракта, поставщик, планируемая дата заключения контракта, дата завершения работ по контракту. Адрес расположения заверщенного объекта.</t>
  </si>
  <si>
    <t>Арсеньевский городской округ</t>
  </si>
  <si>
    <t>Дата /
вид бюджета</t>
  </si>
  <si>
    <t>Всего</t>
  </si>
  <si>
    <t>федер. бюджет</t>
  </si>
  <si>
    <t>краевой бюджет</t>
  </si>
  <si>
    <t>бюджет МО</t>
  </si>
  <si>
    <t xml:space="preserve">Всего 
по мероприятиям 
национальных проектов  </t>
  </si>
  <si>
    <t>I</t>
  </si>
  <si>
    <t>ДЕМОГРАФИЯ</t>
  </si>
  <si>
    <t>Региональный проект 1. Спорт - норма жизни</t>
  </si>
  <si>
    <t>Меропиятия</t>
  </si>
  <si>
    <t>1.1</t>
  </si>
  <si>
    <t>всего</t>
  </si>
  <si>
    <t>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t>
  </si>
  <si>
    <t>Проведение физкультурных, спортивно-массовых мероприятий в рамках национального проекта "Демография"</t>
  </si>
  <si>
    <t xml:space="preserve">Итого
 по национальному проекту </t>
  </si>
  <si>
    <t>III</t>
  </si>
  <si>
    <t>ОБРАЗОВАНИЕ</t>
  </si>
  <si>
    <t>3.1</t>
  </si>
  <si>
    <t>Обеспечение мер социальной поддержки педагогическим работникам муниципальных образовательных организаций Приморского края</t>
  </si>
  <si>
    <t>IV</t>
  </si>
  <si>
    <t>ЖИЛЬЕ И ГОРОДСКАЯ СРЕДА</t>
  </si>
  <si>
    <t>Региональный проект 1.Формирование комфортной городской среды</t>
  </si>
  <si>
    <t>XI</t>
  </si>
  <si>
    <t>МАЛОЕ И СРЕДНЕЕ ПРЕДПРИНИМАТЕЛЬСТВО</t>
  </si>
  <si>
    <t>2023 г. 
(план в соответствии с бюджетом)</t>
  </si>
  <si>
    <t>X</t>
  </si>
  <si>
    <t>КУЛЬТУРА</t>
  </si>
  <si>
    <t>Региональный проект 1.Культурная среда</t>
  </si>
  <si>
    <t>Потребность в финансировании, млн. рублей</t>
  </si>
  <si>
    <t>1.2</t>
  </si>
  <si>
    <t>1.3</t>
  </si>
  <si>
    <t>Создание модельных муниципальных библиотек</t>
  </si>
  <si>
    <t>Региональный проект "Цифровизация услуг и формирование информационного пространства в сфере культуры"</t>
  </si>
  <si>
    <t>Создание виртуальных концертных залов</t>
  </si>
  <si>
    <t>Региональный проект "Современная школа"</t>
  </si>
  <si>
    <t xml:space="preserve">
Разработка дизайн-проектов на благоустройство парков, скверов, дворовых территорий и проведение экспертизы проектно-сметной документации, изготовление информационной продукции в рамках национального проекта "Жилье и городская среда"</t>
  </si>
  <si>
    <t>Реализация программ формирования современной городской среды</t>
  </si>
  <si>
    <t>Региональный проект "Формирование системы мотивации граждан к здоровому образу жизни, включая здоровое питание и отказ от вредных привычек"</t>
  </si>
  <si>
    <t>Проведение профилактических мероприятий, пропагандирующих преимущества здорового образа жизни в рамках национального проекта "Демография"</t>
  </si>
  <si>
    <t>Приобретение и поставка спортивного инвентаря, спортивного оборудования и иного имущества для развития массового спорта</t>
  </si>
  <si>
    <t>Государственная поддержка спортивных организаций, входящих в систему спортивной подготовки</t>
  </si>
  <si>
    <t xml:space="preserve">Мероприятия на организацию физкультурно-спортивной работы по месту жительства </t>
  </si>
  <si>
    <t>Региональный проект "Акселерация субъектов малого и среднего предпринимательства"</t>
  </si>
  <si>
    <t>Формирование положительного образа предпринимателя, популяризация роли предпринимательства в рамках национального проекта "Малое и среднее предпринимательство и поддержка индивидуальной предпринимательской инициативы"</t>
  </si>
  <si>
    <t>ИНЫЕ РАСХОДЫ МУНИЦИПАЛЬНЫХ ОБРАЗОВАНИЙ</t>
  </si>
  <si>
    <t>Всего субсидий из бюджета на инвестиционные цели вне национальных проектов</t>
  </si>
  <si>
    <t>В сфере образования</t>
  </si>
  <si>
    <t>В сфере жилищно-коммунального хозяйства</t>
  </si>
  <si>
    <t>2.2</t>
  </si>
  <si>
    <t>В сфере дорожного хозяйства</t>
  </si>
  <si>
    <t>4.2.</t>
  </si>
  <si>
    <t>Ремонт проездов и придомовых территорий на территории Арсеньевского городского округа за счет средств дорожного фонда Приморского края</t>
  </si>
  <si>
    <t>В сфере культуры</t>
  </si>
  <si>
    <t>В сфере физической культуры и спорта</t>
  </si>
  <si>
    <t xml:space="preserve">Благоустройство территории (капитальный ремонт ограждения) МДОБУ ЦРР д/с № 31 "Ладушки" </t>
  </si>
  <si>
    <t xml:space="preserve">Благоустройство территории (капитальный ремонт ограждения) МДОБУ ЦРР д/с № 32 "АБВГДейка" </t>
  </si>
  <si>
    <t>Инициативное бюджетирование по направлению "Твой проект" "Благоустройство территории МОБУ "СОШ № 5" Арсеньевского городского округа"</t>
  </si>
  <si>
    <t>Благоустройство территорий, детских и спортивных площадок на территории АГО</t>
  </si>
  <si>
    <t>Капитальный ремонт участка тепловой сети от ТКЦ-13 до ТКЛ-6 и от ТКЛ-8 до ТКЛ-9 по ул. Ленинская Ø 325 мм протяженностью 397 м.</t>
  </si>
  <si>
    <t>Обеспечение развития и укрепление материально-технической базы муниципального бюджетного учреждения культуры "Дворец культуры "Прогресс"</t>
  </si>
  <si>
    <t>Реконструкция стадиона "Авангард"</t>
  </si>
  <si>
    <t>1.4</t>
  </si>
  <si>
    <t>1.5</t>
  </si>
  <si>
    <t>1.6</t>
  </si>
  <si>
    <t>Инициативное бюджетирование по направлению "Твой проект" "Проект площадки для пляжного волейбола"</t>
  </si>
  <si>
    <t>10.1</t>
  </si>
  <si>
    <t>10.2</t>
  </si>
  <si>
    <t>11.1</t>
  </si>
  <si>
    <t xml:space="preserve">ВСЕГО </t>
  </si>
  <si>
    <t>2.1</t>
  </si>
  <si>
    <t>Материально-техническое обеспечение муниципальных учреждений спортивной направленности для развития массового спорта за счет средств бюджета городского округа</t>
  </si>
  <si>
    <r>
      <t xml:space="preserve">Инициативное бюджетирование по направлению "Твой проект" </t>
    </r>
    <r>
      <rPr>
        <b/>
        <sz val="15"/>
        <rFont val="Times New Roman"/>
        <family val="1"/>
        <charset val="204"/>
      </rPr>
      <t>"</t>
    </r>
    <r>
      <rPr>
        <sz val="15"/>
        <rFont val="Times New Roman"/>
        <family val="1"/>
        <charset val="204"/>
      </rPr>
      <t>Благоустройство территории школы № 1"</t>
    </r>
  </si>
  <si>
    <t>2.5.</t>
  </si>
  <si>
    <t>2.4.</t>
  </si>
  <si>
    <t>2.3.</t>
  </si>
  <si>
    <t>1.7</t>
  </si>
  <si>
    <t>4.1.</t>
  </si>
  <si>
    <t>5.1.</t>
  </si>
  <si>
    <r>
      <t xml:space="preserve">Значение показателя/ потребность в финансировании, </t>
    </r>
    <r>
      <rPr>
        <b/>
        <sz val="15"/>
        <rFont val="Times New Roman"/>
        <family val="1"/>
        <charset val="204"/>
      </rPr>
      <t>млн рублей</t>
    </r>
  </si>
  <si>
    <r>
      <t xml:space="preserve">сумма </t>
    </r>
    <r>
      <rPr>
        <b/>
        <sz val="15"/>
        <rFont val="Times New Roman"/>
        <family val="1"/>
        <charset val="204"/>
      </rPr>
      <t>подписанного</t>
    </r>
    <r>
      <rPr>
        <sz val="15"/>
        <rFont val="Times New Roman"/>
        <family val="1"/>
        <charset val="204"/>
      </rPr>
      <t xml:space="preserve"> контракта по мероприятию</t>
    </r>
  </si>
  <si>
    <t>Заключен договор № 25 от 02.02.2023г.с ИП Щербак А.А. в сумме 50 230,00 рублей на приобретение спортивного инвентаря для занятий физкультурно-спортивной работой с населением. Товар поставлен 02.02.2023г., оплачен согласно п/п № 60 от 08.02.2023г. в полном объеме</t>
  </si>
  <si>
    <t>На отчетную дату  заключен контракт на сумму 2 552 598,36 руб., дата подписания контракта: 03.02.2023г., с ООО "Стейч про", дата окончания работ: 22.05.2023. Контракт исполнен, оплачен в полном объеме.</t>
  </si>
  <si>
    <t>,,3</t>
  </si>
  <si>
    <t>Капитальный ремонт и ремонт автомобильных дорог общего пользования за счет средств дорожного фонда Приморского края</t>
  </si>
  <si>
    <t>Заключены договоры гражданско-правового характера на осуществление проката коньков в МБУ СШ "Юность" МБУ СШ "Восток", проведение физкультурно-спортивной работы в МБУ СШ "Восток", МБУ СШ "Полет"в январе, феврале, марте, апреле, мае, июне 2023г. Выплачено 6 835,01 рублей (за счет средств МБ) и 221 000,00 руб.краевое финансирование.</t>
  </si>
  <si>
    <t>Заключен муниципальный контракт и Доп.Соглашение № 1 к нему на ремонт 14-ти проездов и дворовых территорий площадью 14 237 кв.м, а именно: ул. Октябрьская, № 14/3, проезд к МКД № 4 по ул. Щербакова, проезд от МКД № 6 по ул. Щербакова до МКД № 39 по ул. Октябрьская, проспект Горького, № 1, ул. Островского, № 15, проспект Горького, № 13а, ул. Жуковского, № 31, проезд к МКД № 15 и № 17 по ул. Ломоносова, ул. Садовая, № 2, ул. 25 лет Арсеньева, № 29, ул. Островского, № 14, проезды от ул. Ленинская и от ул. Жуковского к МКД № 3 по ул. Калининская, проезд от ул. Октябрьская к МКД № 1 по ул. Ломоносова,  ул. Ленинская, № 39. ИП Слинченко С.А. № 0120300004423000003_88114 от 20.02.2023. Срок выполнения работ 10.04.2023 - 14.07.2023. Работы выполнены и оплачены в полном объеме.
На сумму экономии 4 774 962,00 руб. : 
Заключен МК на сумму 4 010 968,08 руб. на новые 7 объектов: проезд к МКД № 29 и № 31 по ул. Ломоносова, проезд к МКД № 52 по ул. Ломоносова, проезд к МКД № 16  по ул. Островского, дворовая территория МКД и проезд к МКД № 23 по ул. Садовая, проезд к МКД № 26  по ул. Октябрьская, дворовая территория МКД и проезд к МКД № 18/1 по ул. Октябрьская, проезд к МКД № 31, № 33 и № 37 по ул. Ленинская. ИП Власкина И.А. № 0120300004423000015_88114 от 21.03.2023. Срок выполнения работ 10.04.2023 - 03.07.2023 .К работам приступили. Выполнен и оплачен конракт в полном объеме .
Экономия по результатам осуществления указанной закупки 763 993,92 руб. (бюджет КБ - 741 074,10 руб.) направлена на увеличение показателя. Два новых объекта: 
проезд к МКД № 5 по проспекту Горького со стороны ул. Щербакова, проезд к МКД № 74 и № 74/1 по ул. Ломоносова. Аукцион состоялся, один участник закупки ИП Сауленко Е.А., без экономии.Заключен муниципальный контракт - 30.05.2023. Выполнение работ - в срок до 14.07.2023. Работы выполнены и оплачены в полном объеме.</t>
  </si>
  <si>
    <t>Проектирование, строительство, капитальный ремонт и ремонт подъездных автомобильных дорог, проездов к земельным участкам, предоставленным (предоставляемым) на бесплатной основе гражданам, имеющим трех и более детей, гражданам, имеющим двух детей, а также молодым семьям, за счет средств дорожного фонда Приморского края</t>
  </si>
  <si>
    <t xml:space="preserve">На отчетную дату заключены контракты, исполнены и оплачены следующие виды работ на сумму:
- 210 393,43 руб., дата подписания контракта на поставку мебели: 31.01.2023г., ИП Кулагин Владислав Александрович, дата окончания контракта: 24.07.2023, статус: исполнено, оплачено 
- 392 945,00 руб., дата подписания контракта на поставку оборудования: 12.04.2023г., ООО "Пульт.ру", дата окончания работ: 07.06.2023, статус: исполнено, оплачено
- 576 778,00 руб., дата подписания контракта на компьютерное оборудование:01.02.2023г., ООО "ДНС Ритейл", дата окончания работ:30.08.2023, статус: исполнено, оплачено
-595 996,00 руб., дата подписания контракта на  оборудование: 25.01.2023г., ООО "Универсальные терминал системы", дата окончания работ:08.03.2023, статус: исполнено, оплачено
-121 832,15 руб., дата подписания контракта на поставку книг: 01.02.2023г., ООО "Издательство ЦП", дата окончания работ: 16.03.2023, статус:  исполнено, оплачено
-344 782,95 руб., дата подписания контракта на поставку книг: 03.02.2023г., ООО "Издательство АСТ", дата завершения работ: 24.04.2023, статус: исполнено, оплачено
- 519 369,00 руб., дата подписания контракта на поставку книг:24.01.2023г., ООО "Издательство Эксмо", дата окончания работ:30.03.2023, статус: исполнено, оплачено
-97 387, 00 руб., дата подписания контракта на поставку книг: 08.02.2023г., ООО "Издательская Группа "Азбука-Аттикус", дата окончания работ:22.03.2023, статус:исполнено, оплачено
- 591 730 руб., дата подписания контракта на поставку мебели: 06.02.2023, ИП Люберцева Маргарита Сергеевна, дата окончания работ:30.08.2023, статус: исполнено, оплачено
- 428 000 руб, дата подписания контракта на поставку оборудования: 03.02.2023, ИП Малахов Владимир Анатольевич, дата окончания работ: 04.04.2023, статус: исполнено, оплачено
-169140 руб., дата подписания контракта на поставку книг: 08.02.2023, ООО "Издательство "ВЕЧЕ", дата окончания работ:22.03.2023, статус: исполнено, оплачено
-123 598,90 руб., дата подписания контракта на поставку книг:06.02.2023, ООО "Проспект", дата окончания работ:23.03.2023, статус: исполнено, оплачено
-123 890 руб., дата подписания контракта на поставку книг: 06.02.2023г., ООО "Альпина Паблишер", дата окончания работ:23.03.2023, статус: исполнено, оплачено
-531 000 руб., дата подписания контракта на поставку мебели: 14.02.2023, ИП Мажуга Александр Александрович, дата окончания работ:14.07.2023, статус: исполнено, оплачено 
-429 270 руб.,  дата подписания контракта на поставку обоудования:16.02.2023, ООО "Позитив +", дата окончания работ:17.04.2023, статус: исполнено, оплачено
-599 388 руб., дата подписания контракта на поставку мебели:15.02.2023, ИП Можилевский Владимир Николаевич , дата окончания работ: 14.07.2023, статус: исполнено , оплачено 
-426 293 руб., дата подписания контракта на поставку мебели:15.02.2023, ООО "Торгово-производственная компания "Формат", дата окончания работ: 14.07.2023, статус: исполнено, 
- 2 660 337,90 руб., дата подписания контракта на выполнеие работ по текущему ремонту: 28.02.2023г., ИП Мазильников Филипп Евгеньевич, дата окончания работ:16.08.2023 , увеличение суммы контракта, т.к. заключено доп.соглашение к контракту на сумму 241 848,90 руб., статус: исполнено
-1 258 262,10 руб., дата подписания контракта на выполнеие работ по текущему ремонту: 18.04.2023г., ИП Мазильников Филипп Евгеньевич, дата окончания работ:16.08.2023, статус: исполнено, оплачено </t>
  </si>
  <si>
    <t xml:space="preserve">На отчетную дату 24.08.2023: 
Сумма по контракту 5 000 000 руб., 
дата подписания контракта на приобретение сценического оборудования:19.01.2023г. , ООО "Компания Джаз"
 дата окончания работ: 15.06.2023г. Статус: исполнено, оплачено </t>
  </si>
  <si>
    <t xml:space="preserve">Произведен авансовый платеж КГУП "Примтеплоэнерго" за потребл.теплоэнергию МБУ СШОР "Богатырь", МБУ СШ "Юность", МБУ СШ "Восток", МБУ СШ "Полет"в январе 2023 года на сумму 77 781,81 рублей согласно заключенных договоров из средств МБ. Произведена оплата участия в краевых, Российских соревнованиях из средств краевого бюджета в сумме 1 042 288,60 руб.,оплачены услуги КГУП "Примтеплоэнерго" за март, апрель в сумме 641 145,22 руб.Заключены договоры и исполнены на приобретение спортинвентаря на сумму 466 367,00 руб. </t>
  </si>
  <si>
    <t>Закупка в ЕИС № 0320300127723000002. Протокол от 15.03.2023г. Заключен контракт от 27.03.2023г.№ 0320300127723000002_273237 на сумму 202 834 593,97 с ООО СК "Экспострой", срок исполнения 03.04. 2023г. -30.10.2025г., поэтапно. Оплачен аванс 20% из средств МБ 0,8% - 152 111,54 руб., из средств  краевого бюджета 18 861 831,14 руб.Закупка в ЕИС № 0320300127723000003. Протокол от 14.04.2023г. Заключен контракт 25.04.2023г. на сумму 4 186 347,54 руб. на осуществление строительного контроля за реконструкцией стадиона "Авангард", срок исполнения с 25.04.2023г.-02.12.2025г.</t>
  </si>
  <si>
    <t>Заключен муниципальный контракт от № 0320300105123000001_287978 от 20.02.2023 года на сумму 2,25633509 млн.рублей с ИП Казарян А.Р. В соотвтетствии с графиком работы начинаются 20.05.2023 года, оплачено по 1 этапу в сумме 22563,25 рублей из МБ и 486199,93 руб. из краевого бюжета</t>
  </si>
  <si>
    <t>Заключен муниципальный контракт от № 0320300105123000002_28394 от 20.02.2023 года на сумму 230303012 млн.рублей с ИП Казарян А.Р. В соотвтетствии с графиком работы начаты  20.05.2023 года, оплачено  877537,91 руб., в т.ч. 854507,61 руб. из бюджета Приморского края и 23030,3 руб. из местного бюджета</t>
  </si>
  <si>
    <r>
      <t xml:space="preserve">профинанси-ровано (кассовый расход) /исполнение 
</t>
    </r>
    <r>
      <rPr>
        <b/>
        <sz val="18"/>
        <rFont val="Times New Roman"/>
        <family val="1"/>
        <charset val="204"/>
      </rPr>
      <t>27.09.</t>
    </r>
    <r>
      <rPr>
        <b/>
        <sz val="20"/>
        <rFont val="Times New Roman"/>
        <family val="1"/>
        <charset val="204"/>
      </rPr>
      <t>2023</t>
    </r>
  </si>
  <si>
    <t xml:space="preserve">Оказана поддержка 45 специалистам на сумму 4,098 млн.рублей, в том числе: единовременная выплата молодым специалистам на сумму 0,669 млн. рублей (2 чел.), ежемесячное пособие молодым специалистам 2,755 млн. рублей (34 чел.), компенсация за наем жилья - 0,331 млн. рублей (4 чел.), выплата за наставничество - 0,343 млн. рублей (11 чел.)
</t>
  </si>
  <si>
    <t>Заключен муниципальный контракт № 0320300105123000004_287195 от 13.03.2023г. с ООО "Гуд кар" на сумму 1,58311416 млн.рублей, срок начала работ - 01.05.2023 года. Работы выполнены и оплачены в полном объеме.</t>
  </si>
  <si>
    <t>Заключен муниципальный контракт № 0320300105123000003_287194 от 13.03.2023г. с ООО "Гуд кар" на сумму 1,61220204 млн.рублей, срок начала работ - 01.05.2023 года. Работы выполнены и оплачены в полном объеме.</t>
  </si>
  <si>
    <t xml:space="preserve">Июньскими изменениями  бюджета ПК Арсеньевскому городскому округу выделена субсидия на выполнение работ по ремонту автомобильных дорог общего пользования местного значения на условиях софинансирования из дорожного фонда Приморского края (3%). 
07.08.2023 Заключены муниципальные контракты:
1. ИП Макарян А.М. (г. Артем). По ул. Октябрьская, ул. Заводская, ул. Ленинская, протяженность -3,96 км, площадью -27 700 кв.м. Срок выполнения работ - до 29.09.2023. Работы выполняются по графику. На приемке работы по 1ому этапу контракта.
2. ИП Слинченко С.А. По ул. Ломоносова (участок от ул. Калининская до ул. Ленинская), ул. Виноградная, ул. Приморская, ул. Жуковского (от ул. Островского до ул. Стахановская), ул. Садовая (от ул. Щербакова до ул. Пограничная), общей протяженностью -3,678 км, площадью - 24 870 кв.м. Срок выполнения работ - до 29.09.2023. Работы выполняются по графику. На приемке работы по 1ому этапу контракта.
3. Экономия от осуществления закупок направлена на выполнение работ по ул. Новикова от ул. Калининская до ул. Смирнова, протяженность участка - 0,787 км, площадь - 2760,0 кв.м, Заключен муниципальный контракт 04.09.2023 на сумму 5 322 306,11 руб.Срок выполнения работ - до 29.09.2023. Работы выполняются по графику. </t>
  </si>
  <si>
    <t>4.3.</t>
  </si>
  <si>
    <t>Июньскими изменениями  бюджета ПК Арсеньевскому городскому округу выделена субсидия на строительство проездов на условиях софинансирования из дорожного фонда Приморского края (0,08%). 
Заключены три муниципальных контракта:
1. Проезды к земельным участкам в жилмассиве в районе  ул. Пограничная, 25 лет Арсеньеву, ул. Партизанская в 
г. Арсеньеве  (31 земельный участок) 21,60270712 млн, ООО "ДСК", срок окончания работ - 09.10.2023. Оплачен аванс в сумме 6 480 812,14 руб. 30%.
2. Проезды к земельным участкам в жилмассиве "Дачный" в г. Арсеньеве (28 земельных участков), 21,35799833 млн, ООО "ДСК", срок окончания работ - 15.10.2023. Оплачен аванс в сумме 6 407 399,50 руб. 30%.
3. Проезды к земельным участкам в жилмассиве «Кирзавод» в районе ул. Целинная в г. Арсеньеве (17 земельных участков), 9,51030776 млн, ООО "Строительная компания № 1", срок окончания работ - 02.10.2023. Оплачен аванс в сумме 2 853 092,33 руб. 30%.
4. Строительный контроль на общую сумму по всем трем контрактам - 818 547,79 руб.</t>
  </si>
  <si>
    <t xml:space="preserve"> МК от 11.01.2023 № 0120300004422000069_88114 на выполнение работ по благоустройству общественной территории парк «Аскольд» на территории Арсеньевского городского округа (этап 2023 года)
Сумма по контракту 29 815 282,65 руб., подрядная организация: ООО "Строительная компания №1", срок выполнения работ: 01.05.2023-31.07.2023
Виды работ: Подготовка оснований для устройства велодорожки, спортивной площадки, устройство систем освещения и видеонаблюдения 1-ой очереди, установка МАФов, возведение сухого ручья и рокария
Текущая ситуация: РаРаботы ведутся: устройство бордюрного камня, демонтажные работы по освещению, продолжение подготовки оснований для устройства велодорожки, брусчатки, спортивной площвадки, устройство систем освещения и видеонаблюдения. Выполнение 91 %.     
Кассовое исполнение: 23 763 320,12 руб.
1. Заключено дополнительное соглашение №1 от 27.02.2023 на изменение реквизитов
2. Заключено дополнительное соглашение № 2 от 26.06.2023 на изменение объемов по этапам 
3. Заключснно дополнительное соглашение № 3 от 05.07.2023 на изменение графика выполненных рабюота, в рамках исполнения контраткта.
4. Ззаключснно дополнительное соглашение № 4 от 11.07.2023 на изменение состава и объема работ в соответствии с локально сметным расчетом.
МК от 27.02.2023 № 0120300004423000007_88114 на выполнение работ по благоустройству общественной территории парк «Аскольд» на территории Арсеньевского городского округа (этап 2023 года) (1)
Сумма по контракту 2 928 530,25 руб., подрядная организация: ООО "Строительная компания №1", срок выполнения работ: 01.06.2023-31.07.2023
Виды работ: Устройство подстилающих и выравнивающих слоев оснований из песка и щебня на дорожке и площадке(2-я очередь),асфальтирование велодорожки, установка урны и перголы, разметка автопарковки и велодорожки, установка дорожных знаков на автопарковке
Текущая ситуация: Работы ведутся: устройство подстилающих и выравнивающих слоев оснований из щебня на дорожке. Выполнение 90 %.
Кассовое исполнение: 2 571 823,86 руб.
1. Сумма контракта увеличилась с учетом заключения допаолнительного соглашения от 10.03.2023 № 1 на сумму 14 642,66 руб.
Сумма контракта до заключения дополнительного соглашеения составляла 2 913 887,59 руб.)
2. Заключено дополнительное соглашение № 2 от 26.07.2023 на изменение работ в локально-сметном расчете.
3. Заключено дополнительное соглашение № 3 от04.08.2023 на изменение графика работ.
                                                                                                                                                                                                                                                                                                                                                                                           МК от 20.07.2023 № 70 на выполнение работ по планировке территории в рамках благоустройства парка «Аскольд»
Сумма по контракту 553 927,20 руб., подрядная организация: ООО "Строительная компания №1", срок выполнения работ: 20.07.2023-11.08.2023
Виды работ: Разработка грунта с погрузкой на автомобили-самосвалы эксковатором, устройство подстилающих и выравнивающих слоев оснований из песка и щебня на дорожке и площадке(2-я очередь),асфальтирование велодорожки, установка урны и перголы, разметка автопарковки и велодорожки, установка дорожных знаков на автопарковке.
Текущая ситуация: Работы ведутся. Выполнение 100 %
Кассовое исполнение: 553 927,20 руб.  
МК от 18.08.2023 № 90 на выполнение работ по благоустройству общественной территории, с установкой качелей на территории парка "Восток" Арсеньевского городского округа
Сумма по контракту 550 000,00руб., подрядная организация ООО "Эко Тойс", срок выполнения работ 06.09.2023
Виды работ: бурение отверстий для закладных, бетонирование закладных, сварочные работы, доставка, монтаж и установка качелей
Текущая ситуация: Работы ведутся. Выполнение 100 %
Кассовое исполнение: 0,00 руб. 
Договор от 24.08.2023 № 96 на осуществление технологического присоединения к электрическим сетям электроутсановок парка "Аскольд" 
Сумма по контракту 75 519,76 руб., подрядная организация АО "Арсеньевэлектросервис, срок выполнения работ 30.09.2023
Виды работ: подключение к границам земельного участка энергопринимающих устройств
Текущая ситуация: Работы ведутся. Выполнение 100 %
Кассовое исполнение: 75 519,76 руб. 
МК от 26.06.2023 № 0120300004423000034_88114 на выполнение работ по благоустройству парка "Восток" с текущим ремонтом пешеходного мостика на территории Арсеньевского городского округа
Сумма по контракту 4 747 663,51 руб., подрядная организация ООО "Мегастрой", срок выполнения работ 30.08.2023
Виды работ: текущий ремонт пешеходного мостика
Текущая ситуация: Работы ведутся. Выполнение 100 %
Кассовое исполнение: 4 747 663,51 руб. </t>
  </si>
  <si>
    <t xml:space="preserve">МК от 20.01.2023 №3/2022
Сумма по контракту 8 500,00 руб., подрядная организация ООО "ДВ Экспертиза Проект", срок выполнения работ: 30 рабочих дней.
Виды работ: проведение негосударственной эксмпертизы сметной документации на цустройство детско игровой площадки по ул. Калининская,3; ул. Жуковского, 23; в г. Арсеньев. 
Текущая ситуация: выполнение 100 %
Кассовое исполнение 100%
МК от 20.02.2023 № 10
Сумма по контракту 349 000,00 руб., подрядная организация ООО «ПДК», срок выполнения работ: 20.02.2023-20.05.2023
Виды работ: выполнение работ по разработке проектно-сметной документации по благоустройству парка «Восток» с текущим ремонтом пешеходного мостика 
Текущая ситуация: выполнение 100 %
Кассовое исполнение 100 %
МК от 04.05.2023 № Э-009-2023
Сумма по контракту 50 000,00 руб., подрядная организация ООО "ВладЭксперт", срок выполнения работ: 10 рабочих дней.
Виды работ: проведение негосударственной эксмпертизы проектной документации объекта: "Благоутройство парка "Восток" с текущим ремонтом пешеходного мостика"
Текущая ситуация: выполнение 100 %
Кассовое исполнение 100 %      
МК от 01.08.2023 № 73
Сумма по контракту 600 000, 00 руб., подрядная организация ООО  "Конкрит Джангл", срок выполнения работ: 30.10.2023
Виды работ: на разработку концепции и сметной документации по благоустройству общественной территории парк"Восток, с благоустройством левого и частично правого берегов реки Дачная  
Текущая ситуация: выполнение 1%   
Кассовое исполнение: 0%   
МК от 01.08.2023 № 75
Сумма по контракту 600 000, 00 руб., подрядная организация ООО  "Конкрит Джангл", срок выполнения работ: 30.10.2023
Виды работ: на разработку концепции и сметной документации по благоустройству левого  берегов реки Дачная  от ул. Калининская до ул. Ленинская 
Текущая ситуация: выполнение 1%   
Кассовое исполнение: 0%       
МК от 09.08.2023 № 83
Сумма по контракту 592 000, 00 руб., подрядная организация ООО  "АКВАТЕК", срок выполнения работ: 15.11.2023
Виды работ: на разработку проектно- сметной документации по устройству фонтана на общественной территории парк "Аскольд"
Текущая ситуация: выполнение 1%   
Кассовое исполнение: 0%    
Договор подряда от 05.07.2023 № 1
Сумма по договору 58 590,00 руб. подрядчик А.А. Юзгина, срок выполнения работ 07.07.2023
Виды работ: разработка альбома с основными схемами и гарфическими материалами в рамках подготовки заявки на участие во Всероссийском конкурсе лучших проектов создания комфортной городской среды
Текущая ситуация: выполнение 100%   
Кассовое исполнение: 100 %    
МК от 12.09.2023 № 102
Сумма по контракту 300 000,00 руб.,  исполнитель ИП Тарасов А.В., срок выполнения работ 27.10.2023
Виды работ: проведение экспертного аудита и разработка предложений по развитию территории Парка Аттракционов
Текущая ситуация: выполнение 0%   
Кассовое исполнение: 90 000,00  
</t>
  </si>
  <si>
    <t>Извещение о проведении электронного аукциона от 31.01.2023 №0320300127723000001.Заключен контракт № 0320300127723000001_273237 от 20.02.2023г. И ИП Пустовтит С.В. на сумму 2 499 999,83 руб. Срок выполнения работ – с 03 апреля 2023 года по 30 июня 2023 года,поэтапно.  Выполнен 1 этап работ "Земляные работы по устройству площадки для пляжного волейбола" на сумму 1 822 499,88 руб.Оплачено из средств МБ-18 225,00 руб.,КБ-1 804 274,88.Закрыт второй этап работ.Оплачено из средств КБ-1 660,00 руб.,из КБ-164 339,99 руб.Закрыт третий и окончательный этап 16.08.2023г.Оплачено из средств местного бюджета-5 115,00, из средств КБ - 506 384,96.Контракт исполнен 100%.</t>
  </si>
  <si>
    <t xml:space="preserve"> Заключены следующие  контракты:
1) № 06/02 от 06.02.2023г.на сумму 594 000,00 на поставку комплектов спортивного инвентаря для лыжного спорта, исполнен 28.03.2023, оплачен.
2) № 07/03 от 09.03.2023г.с ООО "Белый квадрат" на поставку многофункционального укладчика лыжных трасс RF-3 "Урал" на сумму 116 300,00, товар поставлен 11.04.2023, оплата произведена.
3) № 02/03 от 06.03.2023г.с ИП Богомоловым П.С. на поставку комплектов палок для скандинавской ходьбы на сумму 41 345,01 срок поставки 06.05.2023г. Товар поступил 20.06.23.Оплачено 41 345,01 руб.
4)  № 0820500000823000549_273323 от 03.03.2023г.с ИП Богомоловым П.С. на поставку комплектов коньков на сумму 238 033,76 руб. Товар поступил 15.06.23.Оплачено 238 033,76 руб.
5)№ 13/03/1 от 13.03.2023г. с ООО "Белый квадрат" на 89 800,00 руб.на поставку блок-борона  KF "Лиса-4" .Товар получен 11.04.2023г., оплачен
6) № 14/03 от 14.03.2023г. с ООО "Союз" в сумме 595 000,00 на поставку модульного здания (контейнера для проката инвентаря). Товар получен 28.04.2023, оплачен.
7) №13/03 от 13.03.2023г. с ФГУ "Исправительная колония №31" на поставку стойки-стеллажа для хранения лыж на 16 00,00 руб., срок поставки 03.05.2023г, контракт исполнен, оплачен.
8) № 2/23 от 15.03.2023г. с ООО "Чугуевский агроснаб" на поставку снегохода "Буран" в сумме 435 000,00 руб.,товар получен 28.04.2023,оплачен, договор исполнен.
9) №15/03 от 15.03.2023г. с ИП Щербак А.Н. в сумме 392 982,00 на постаку комплектов для лыжного спорта,товар получен 06.04.2023г., контракт исполнен, оплачен. 
10) № 21/04 от 21.04.2023г. с  ИП Щербак А.Н. на поставку сушилки для ботинок и обуви на 64 000,00 руб.Товар принят 28.04.2023г., оплачен
 11)  № 25/04 от 25.04.2023г. с ООО "Союз" в сумме 191 500,00 на дооснащение модульного здания, поставка 10.05.2023, контракт исполнен, оплачен.  
12) Заключен договор с ООО "Меридиан"  № 8 от 23.06.2023г.на изготовление 4-х баннеров на сумму 48 400,00 руб.Договор исполнен.
13) Заключен контракт №20/09 от 21.09.2023г.с ИП Щербак А.А. на поставку 60 пар коньков на 236 639,23 руб. Товар получен 22.09.23г.Оплачено из средств МБ 7 099,18 руб.
Всего заключено договоров на 3 059 000,00 руб.Оплачено 2 829 459,95 руб. </t>
  </si>
  <si>
    <t>Освоение с 01.10.2023г.</t>
  </si>
  <si>
    <t xml:space="preserve">Заключен договор № 18/01 от 18.01.2023г.с ИП Шевелев А.А.на 20 000,00 рублей на приобретение наградной атрибутики для проведения фестиваля "Вперед ВФСК ГТО" среди общеобразовательных учреждений АГО;наргаждение участников лыжного забега (посвященный 80-летию Сталинградской битвы) 8 000,00; заключен договор №35 от 02.02.2023г.на 9 520,00 рублей с КГБУЗ "Арсеньевская годская больница" на обеспечение мецицинской помощью при проведении всероссийской лыжной гонки "Лыжня России", договор № 34 от 09.02.23г. с ИП Сериковой М.В. на 37 853,00 на приобретение награднойи сувенирной продукции для награждения участников "Лыжня России", договор с ООО "Сакура" № б/н от 20.02.23г. на 17 000,00 руб.на проведение открытого первенства по лыжному марафону "Сихотэ-Алинь 2023", договор б/н от 22.03.2023г. на 10 000,00 с ООО "Сакура" на приобретения награждения участников межмуниципального этапа соревнований по лыжным гонкам "Арс-гора 2023", заключен договор б/н от 24.03.2023г. с ООО "Зверобой" на 20 750,00 руб.на приобретение винтовок для участия в краевой летней спартакиаде муниципальных образований.Договор б/н от 02.06.23г. на 5 712,00 с ИП Щербак А.А.на награждение участников соревнований "Прыжковая эстафета".Исполнен 08.06.23г.Заключен договор с ОО"Сакура" на 13 500,00 ру. на награждение участников городского фестиваля "Мы выбираем ГТО".Исполнен  06.06.23г.Выданы в подотчет на страхование участников спартакиады в г.Уссурийске 2 943,00 руб. Заключен договор с ИП Самсоновой А.С.на 45 282,00 руб. на организацию питания в г.Уссурийске сборной команды города, участвующей в летней спартакиаде команд муниципальных образований 15-18.06.23г. Исполнен 18.06.23г.Заключен договор с ООО "Сакура" на сумму 13 518,00 руб.по организации награждения участников мероприятия "Мама, папа, я-спортивная семья" 24.06.2023г. Оплачены страховки на сумму 436,00 руб, участников краевой спартакиады инвалидов, на сумму 4 264,00 руб. участников соревнований "Дети Приморья".Заключен договор с ООО "Дело вкуса" на сумму 21 600,00 руб.на питание участников спартакиады инвалидов 13-15.07.2023г.Заключен договор  с ИП Леньо по доставке участников  "Дети Приморья" г.Владивосток на сумму 25 000,00 руб. Заключен договор с цирковой школой на участие в проведении Дня Молодежи 24.06.2023г. на сумму 25 000,00 руб. Исполнен договр с ИП Истомина Т.В.на доставку спортивного инвентаря из г. Владивостока на сумму 13 000,00 руб.Заключен договор № 89-ГЭ/ПР/23-124917 от 01.08.2023 с гостиницей "Экватор" на проживание сборной команды участников краевого фестиваля "Мы выбираем ГТО" на 20 300,00 руб. Заключен договор №396 от 07.08.2023 с ИП Цапурда на 7 053,00 руб. на приобретение наградной атрибутики для проведения городского турнира по мини-футболу.Заключен договор на 15 000,00 руб. с ООО "Сакура" на проведение городского спортивно-патриотического мероприятия .Заключен договор с ИП Цапурда на 42 589,00 руб.наградная атрибутика для победителей городского турнира по самбо. Заключен договор с ООО ТД Трэйд на 9 000,00 приобретение бутилированной воды для участников краевого дня бега "Кросс нации".Заключен договор с ИП Цапурда на 20 000,00 руб. наприобретение наградной атрибутики для победителей краевого дня бега "Кросс нации". </t>
  </si>
  <si>
    <t xml:space="preserve">Заключен договор с ИП Леньо А.М. на сумму 25 000,00 руб. для транспортировки команды в г.Владивосток для участия в отборочном этапе II Открытого Кубка Дальнего востока "Игры ГТО 2023" </t>
  </si>
  <si>
    <t>30.01.2023 заключен муниципальный контракт № 2 ИКЗ  233250100222825010100100100000000000 на оказание информационных услуг (опубликовать не менее 3 (трех) тематических материалов) в печатном средстве массовой информации - Региональном общественно-политическом еженедельнике «Бизнес - Арс» на сумму 10 тыс. руб., срок окончания мероприятия 31.12.2023. Произведена оплата в размере 2500 руб.</t>
  </si>
  <si>
    <t xml:space="preserve">Подписано Соглашение с Министерством ЖКХ от 10.01.2023 № 768-13-2023-4. Заключен муниципальный контракт от 10.03.2023 № 0120300004423000008_88114 с ООО «СпецСтройМонтаж».  Сумма контракта 28 060 540,10 руб. В связи с отставанием в графике выполнения работ дата завершения работ перенесена на 25.09.2023 дополнительным соглпшением от 01.09.2023 № 3. По 1-му и 2-му этапу  работы окончены, ведутся работы по 3-му этапу. Произведено  оплата выполненных работ по 1 и 2- му этапу и авансирование  в размере 8 418 162,03 руб. по 3-му этапу на общую сумму  24 252 251,81 руб. , в том числе КБ- 23 023 181,43 руб. </t>
  </si>
  <si>
    <t xml:space="preserve">Заключены 6 МК на выполнение работ по ремонту внутридомовых дорог, тротуаров по адресам: 
1) МК от 30.12.2022 № 0120300004422000063_88114 ИП Сауленко Е.А. ул. Островского, 4/1 (3,5 млн. руб.; КБ 3, 4 млн. руб., МБ 0,1 млн.руб., )работы приняты в полном объеме, все денежные средства перечислены;
2) МК от 09.01.2023 № 0120300004422000064_88114 ИП Сауленко Е.А. ул. 25 лет Арсеньеву, 3 (1,276 млн.руб., КБ1,2 млн.руб., МБ 0, 038 млн.руб. ), работы выполнены в полном объеме, все денежные средства перечислены;
3) МК от 09.01.2023 № 0120300004422000065_88114 ИП Сауленко Е.А.ул. Октябрьская, 63/1 (3,475 млн.руб., КБ 3,37 млн.руб., МБ 0,1.млн.руб.), работы выполнены в полном объеме, все денежные средства перечислены;
4) МК от 15.02.2023 № 0120300004423000002_88114 ООО "ЭКОСТРОЙ" на установку спортивной площадки по ул. Садовая, 8 (1,88 млн.руб., КБ 1,83 млн.руб., МБ 0,056 млн.руб)-оплаты нет, 05.09.2023 расторгнут контракт в односстороннем порядке в связи с неисполнением работ в установленные сроки; 
5) МК от 09.01.2023 № 0120300004422000067_88114 ИП Новиков А.В. на установку детской площадки по ул. Садовая, 9 (2,5 млн.руб., КБ 2,47 млн.руб., МБ 0,076 млн.руб.) - срок окончания работ по Контракту 31.07.2023, работы выполнены в полном объеме, все денежные средства перечислены;                                                                                                                                                                                                                                                                                                                                                                                                                                                                                         6) МК на установку спортивной площадки по ул. Садовая 8 (1,88 млн.руб., КБ 1,83 млн.руб., МБ 0,056 млн.руб) находится на стадии подписания со вторым участником аукциона (ИП Пустовит С.В.)                                                                                               
7) МК 0120300004423000014_88114 от 21.03.2023 на установку детской площадки с ООО "ОРАНЖ" по адресу ул. Калининская, 3; ул. Жуковского, 23 (1,4 млн.руб, КБ 1,366 млн.руб., МБ 0,042 млн.руб.), работы выполнены в полном объеме, все денежные средства перечислены.
Заключены 3 допополнительных соглашения, в т.ч.:
1) с ИП Сауленко к МК 0120300004422000063_88114 на сумму 0,4 млн.руб (цена МК 3,8 млн.руб., КБ 3,7 млн.руб., МБ 0,1 млн.руб.);
2) МК 0120300004422000064_88114 на сумму 0,08 млн.руб. (цена МК 1,35 млн.руб., КБ 1,3 млн.руб., МБ 0,05 млн.руб.);
3) МК 0120300004422000065_88114 на сумму 0,3 млн.руб. (цена МК 0,38 млн.руб., КБ 3,7 млн.руб., МБ 0,1 млн.руб).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</si>
</sst>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00\ _₽_-;\-* #,##0.00\ _₽_-;_-* \-??\ _₽_-;_-@_-"/>
    <numFmt numFmtId="165" formatCode="d/m/yy;@"/>
    <numFmt numFmtId="166" formatCode="#,##0.0"/>
    <numFmt numFmtId="167" formatCode="#,##0.000"/>
    <numFmt numFmtId="168" formatCode="0.000"/>
    <numFmt numFmtId="169" formatCode="_-* #,##0.00\ _₽_-;\-* #,##0.00\ _₽_-;_-* &quot;-&quot;??\ _₽_-;_-@_-"/>
    <numFmt numFmtId="170" formatCode="#,##0.0000"/>
    <numFmt numFmtId="183" formatCode="_-* #,##0.00_-;\-* #,##0.00_-;_-* &quot;-&quot;??_-;_-@_-"/>
  </numFmts>
  <fonts count="29" x14ac:knownFonts="1">
    <font>
      <sz val="11"/>
      <color rgb="FF000000"/>
      <name val="Calibri"/>
      <family val="2"/>
      <charset val="204"/>
    </font>
    <font>
      <sz val="16"/>
      <color rgb="FF000000"/>
      <name val="Times New Roman"/>
      <family val="1"/>
      <charset val="204"/>
    </font>
    <font>
      <b/>
      <sz val="16"/>
      <color rgb="FF000000"/>
      <name val="Times New Roman"/>
      <family val="1"/>
      <charset val="204"/>
    </font>
    <font>
      <b/>
      <sz val="16"/>
      <name val="Times New Roman"/>
      <family val="1"/>
      <charset val="204"/>
    </font>
    <font>
      <i/>
      <u/>
      <sz val="24"/>
      <name val="Times New Roman"/>
      <family val="1"/>
      <charset val="204"/>
    </font>
    <font>
      <b/>
      <sz val="22"/>
      <name val="Times New Roman"/>
      <family val="1"/>
      <charset val="204"/>
    </font>
    <font>
      <sz val="15"/>
      <name val="Times New Roman"/>
      <family val="1"/>
      <charset val="204"/>
    </font>
    <font>
      <b/>
      <sz val="15"/>
      <name val="Times New Roman"/>
      <family val="1"/>
      <charset val="204"/>
    </font>
    <font>
      <b/>
      <sz val="15"/>
      <color rgb="FF000000"/>
      <name val="Times New Roman"/>
      <family val="1"/>
      <charset val="204"/>
    </font>
    <font>
      <b/>
      <sz val="18"/>
      <name val="Times New Roman"/>
      <family val="1"/>
      <charset val="204"/>
    </font>
    <font>
      <b/>
      <sz val="18"/>
      <color rgb="FF000000"/>
      <name val="Times New Roman"/>
      <family val="1"/>
      <charset val="204"/>
    </font>
    <font>
      <b/>
      <sz val="11"/>
      <color rgb="FF000000"/>
      <name val="Calibri"/>
      <family val="2"/>
      <charset val="204"/>
    </font>
    <font>
      <i/>
      <sz val="15"/>
      <name val="Times New Roman"/>
      <family val="1"/>
      <charset val="204"/>
    </font>
    <font>
      <b/>
      <i/>
      <sz val="15"/>
      <color rgb="FF0070C0"/>
      <name val="Times New Roman"/>
      <family val="1"/>
      <charset val="204"/>
    </font>
    <font>
      <sz val="15"/>
      <color rgb="FF000000"/>
      <name val="Times New Roman"/>
      <family val="1"/>
      <charset val="204"/>
    </font>
    <font>
      <sz val="18"/>
      <name val="Times New Roman"/>
      <family val="1"/>
      <charset val="204"/>
    </font>
    <font>
      <b/>
      <i/>
      <sz val="15"/>
      <name val="Times New Roman"/>
      <family val="1"/>
      <charset val="204"/>
    </font>
    <font>
      <b/>
      <sz val="14"/>
      <name val="Times New Roman"/>
      <family val="1"/>
      <charset val="204"/>
    </font>
    <font>
      <sz val="14"/>
      <name val="Times New Roman"/>
      <family val="1"/>
      <charset val="204"/>
    </font>
    <font>
      <b/>
      <sz val="20"/>
      <name val="Times New Roman"/>
      <family val="1"/>
      <charset val="204"/>
    </font>
    <font>
      <sz val="16"/>
      <name val="Times New Roman"/>
      <family val="1"/>
      <charset val="204"/>
    </font>
    <font>
      <sz val="11"/>
      <color rgb="FF000000"/>
      <name val="Calibri"/>
      <family val="2"/>
      <charset val="204"/>
    </font>
    <font>
      <sz val="10"/>
      <color rgb="FF000000"/>
      <name val="Times New Roman"/>
      <family val="1"/>
      <charset val="204"/>
    </font>
    <font>
      <b/>
      <sz val="20"/>
      <color rgb="FF000000"/>
      <name val="Times New Roman"/>
      <family val="1"/>
      <charset val="204"/>
    </font>
    <font>
      <sz val="15"/>
      <color rgb="FF000000"/>
      <name val="Calibri"/>
      <family val="2"/>
      <charset val="204"/>
    </font>
    <font>
      <sz val="22"/>
      <color rgb="FF000000"/>
      <name val="Calibri"/>
      <family val="2"/>
      <charset val="204"/>
    </font>
    <font>
      <sz val="20"/>
      <color rgb="FF000000"/>
      <name val="Times New Roman"/>
      <family val="1"/>
      <charset val="204"/>
    </font>
    <font>
      <sz val="20"/>
      <name val="Times New Roman"/>
      <family val="1"/>
      <charset val="204"/>
    </font>
    <font>
      <sz val="11"/>
      <name val="Calibri"/>
      <family val="2"/>
      <charset val="204"/>
    </font>
  </fonts>
  <fills count="18">
    <fill>
      <patternFill patternType="none"/>
    </fill>
    <fill>
      <patternFill patternType="gray125"/>
    </fill>
    <fill>
      <patternFill patternType="solid">
        <fgColor rgb="FFFFE699"/>
        <bgColor rgb="FFFFFF99"/>
      </patternFill>
    </fill>
    <fill>
      <patternFill patternType="solid">
        <fgColor rgb="FFFFF2CC"/>
        <bgColor rgb="FFFBE5D6"/>
      </patternFill>
    </fill>
    <fill>
      <patternFill patternType="solid">
        <fgColor rgb="FFFFFF99"/>
        <bgColor rgb="FFFFE699"/>
      </patternFill>
    </fill>
    <fill>
      <patternFill patternType="solid">
        <fgColor rgb="FFFFD966"/>
        <bgColor rgb="FFFFE699"/>
      </patternFill>
    </fill>
    <fill>
      <patternFill patternType="solid">
        <fgColor rgb="FFC5E0B4"/>
        <bgColor rgb="FFD9D9D9"/>
      </patternFill>
    </fill>
    <fill>
      <patternFill patternType="solid">
        <fgColor rgb="FFF8CBAD"/>
        <bgColor rgb="FFFFCCCC"/>
      </patternFill>
    </fill>
    <fill>
      <patternFill patternType="solid">
        <fgColor rgb="FFFFFFFF"/>
        <bgColor rgb="FFFFF2CC"/>
      </patternFill>
    </fill>
    <fill>
      <patternFill patternType="solid">
        <fgColor rgb="FFFFCCCC"/>
        <bgColor rgb="FFF8CBAD"/>
      </patternFill>
    </fill>
    <fill>
      <patternFill patternType="solid">
        <fgColor rgb="FFFFCCCC"/>
        <bgColor indexed="64"/>
      </patternFill>
    </fill>
    <fill>
      <patternFill patternType="solid">
        <fgColor theme="7" tint="0.59999389629810485"/>
        <bgColor rgb="FFFFFFCC"/>
      </patternFill>
    </fill>
    <fill>
      <patternFill patternType="solid">
        <fgColor theme="7" tint="0.39997558519241921"/>
        <bgColor rgb="FFFFFFCC"/>
      </patternFill>
    </fill>
    <fill>
      <patternFill patternType="solid">
        <fgColor rgb="FFC5E0B4"/>
        <bgColor rgb="FFDAE3F3"/>
      </patternFill>
    </fill>
    <fill>
      <patternFill patternType="solid">
        <fgColor rgb="FFF8CBAD"/>
        <bgColor rgb="FFF4B183"/>
      </patternFill>
    </fill>
    <fill>
      <patternFill patternType="solid">
        <fgColor rgb="FFFFFFFF"/>
        <bgColor rgb="FFFFFFCC"/>
      </patternFill>
    </fill>
    <fill>
      <patternFill patternType="solid">
        <fgColor rgb="FFFFCCCC"/>
        <bgColor rgb="FFFFFFCC"/>
      </patternFill>
    </fill>
    <fill>
      <patternFill patternType="solid">
        <fgColor rgb="FFE3D5FF"/>
        <bgColor rgb="FFDAE3F3"/>
      </patternFill>
    </fill>
  </fills>
  <borders count="41">
    <border>
      <left/>
      <right/>
      <top/>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diagonal/>
    </border>
    <border>
      <left/>
      <right style="medium">
        <color auto="1"/>
      </right>
      <top style="thin">
        <color auto="1"/>
      </top>
      <bottom/>
      <diagonal/>
    </border>
  </borders>
  <cellStyleXfs count="6">
    <xf numFmtId="0" fontId="0" fillId="0" borderId="0"/>
    <xf numFmtId="0" fontId="21" fillId="0" borderId="0"/>
    <xf numFmtId="164" fontId="21" fillId="0" borderId="0" applyBorder="0" applyProtection="0"/>
    <xf numFmtId="169" fontId="22" fillId="0" borderId="0" applyFont="0" applyFill="0" applyBorder="0" applyAlignment="0" applyProtection="0"/>
    <xf numFmtId="43" fontId="21" fillId="0" borderId="0" applyFont="0" applyFill="0" applyBorder="0" applyAlignment="0" applyProtection="0"/>
    <xf numFmtId="183" fontId="21" fillId="0" borderId="0" applyFont="0" applyFill="0" applyBorder="0" applyAlignment="0" applyProtection="0"/>
  </cellStyleXfs>
  <cellXfs count="236">
    <xf numFmtId="0" fontId="0" fillId="0" borderId="0" xfId="0"/>
    <xf numFmtId="0" fontId="1" fillId="0" borderId="0" xfId="0" applyFont="1" applyAlignment="1">
      <alignment horizontal="center" vertical="center"/>
    </xf>
    <xf numFmtId="0" fontId="1" fillId="0" borderId="0" xfId="0" applyFont="1"/>
    <xf numFmtId="165" fontId="1" fillId="0" borderId="0" xfId="0" applyNumberFormat="1" applyFont="1"/>
    <xf numFmtId="1" fontId="6" fillId="0" borderId="2" xfId="0" applyNumberFormat="1" applyFont="1" applyBorder="1" applyAlignment="1">
      <alignment horizontal="center" vertical="center" wrapText="1"/>
    </xf>
    <xf numFmtId="1" fontId="6" fillId="0" borderId="3" xfId="0" applyNumberFormat="1" applyFont="1" applyBorder="1" applyAlignment="1">
      <alignment horizontal="center" vertical="center"/>
    </xf>
    <xf numFmtId="1" fontId="9" fillId="2" borderId="3" xfId="0" applyNumberFormat="1" applyFont="1" applyFill="1" applyBorder="1" applyAlignment="1">
      <alignment horizontal="center" vertical="center"/>
    </xf>
    <xf numFmtId="1" fontId="6" fillId="0" borderId="5" xfId="0" applyNumberFormat="1" applyFont="1" applyBorder="1" applyAlignment="1">
      <alignment horizontal="center" vertical="top" wrapText="1"/>
    </xf>
    <xf numFmtId="1" fontId="6" fillId="3" borderId="6" xfId="0" applyNumberFormat="1" applyFont="1" applyFill="1" applyBorder="1" applyAlignment="1">
      <alignment horizontal="center" vertical="top" wrapText="1"/>
    </xf>
    <xf numFmtId="1" fontId="7" fillId="3" borderId="6" xfId="0" applyNumberFormat="1" applyFont="1" applyFill="1" applyBorder="1" applyAlignment="1">
      <alignment horizontal="center" vertical="top" wrapText="1"/>
    </xf>
    <xf numFmtId="0" fontId="11" fillId="0" borderId="0" xfId="0" applyFont="1"/>
    <xf numFmtId="49" fontId="7" fillId="0" borderId="15" xfId="0" applyNumberFormat="1" applyFont="1" applyBorder="1" applyAlignment="1">
      <alignment horizontal="center" vertical="center"/>
    </xf>
    <xf numFmtId="0" fontId="10" fillId="0" borderId="0" xfId="0" applyFont="1" applyBorder="1" applyAlignment="1">
      <alignment horizontal="center" vertical="center" wrapText="1"/>
    </xf>
    <xf numFmtId="0" fontId="8" fillId="0" borderId="0" xfId="0" applyFont="1" applyBorder="1" applyAlignment="1">
      <alignment horizontal="center" vertical="center" wrapText="1"/>
    </xf>
    <xf numFmtId="2" fontId="7" fillId="0" borderId="0" xfId="0" applyNumberFormat="1" applyFont="1" applyBorder="1" applyAlignment="1">
      <alignment horizontal="center" vertical="center" wrapText="1"/>
    </xf>
    <xf numFmtId="166" fontId="8" fillId="4" borderId="18" xfId="0" applyNumberFormat="1" applyFont="1" applyFill="1" applyBorder="1" applyAlignment="1">
      <alignment horizontal="center" vertical="center"/>
    </xf>
    <xf numFmtId="2" fontId="9" fillId="4" borderId="8" xfId="0" applyNumberFormat="1" applyFont="1" applyFill="1" applyBorder="1" applyAlignment="1">
      <alignment horizontal="center" vertical="center" wrapText="1"/>
    </xf>
    <xf numFmtId="168" fontId="9" fillId="4" borderId="8" xfId="0"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2" xfId="0" applyFont="1" applyFill="1" applyBorder="1" applyAlignment="1">
      <alignment horizontal="center" vertical="center" wrapText="1"/>
    </xf>
    <xf numFmtId="49" fontId="12" fillId="0" borderId="15" xfId="0" applyNumberFormat="1" applyFont="1" applyBorder="1" applyAlignment="1">
      <alignment horizontal="center" vertical="center"/>
    </xf>
    <xf numFmtId="0" fontId="13" fillId="0" borderId="0" xfId="0" applyFont="1" applyBorder="1" applyAlignment="1">
      <alignment horizontal="center" vertical="center" wrapText="1"/>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5" fillId="5" borderId="9" xfId="0" applyFont="1" applyFill="1" applyBorder="1" applyAlignment="1">
      <alignment horizontal="right" vertical="center"/>
    </xf>
    <xf numFmtId="0" fontId="5" fillId="5" borderId="9" xfId="0" applyFont="1" applyFill="1" applyBorder="1" applyAlignment="1">
      <alignment horizontal="left" vertical="center"/>
    </xf>
    <xf numFmtId="0" fontId="3" fillId="5" borderId="9" xfId="0" applyFont="1" applyFill="1" applyBorder="1" applyAlignment="1">
      <alignment horizontal="center" vertical="center"/>
    </xf>
    <xf numFmtId="49" fontId="17" fillId="7" borderId="10" xfId="0" applyNumberFormat="1" applyFont="1" applyFill="1" applyBorder="1" applyAlignment="1">
      <alignment horizontal="center" vertical="center"/>
    </xf>
    <xf numFmtId="0" fontId="7" fillId="7" borderId="20" xfId="0" applyFont="1" applyFill="1" applyBorder="1" applyAlignment="1">
      <alignment horizontal="center" vertical="center" wrapText="1"/>
    </xf>
    <xf numFmtId="4" fontId="8" fillId="0" borderId="22" xfId="0" applyNumberFormat="1" applyFont="1" applyBorder="1" applyAlignment="1">
      <alignment horizontal="center" vertical="center"/>
    </xf>
    <xf numFmtId="4" fontId="14" fillId="0" borderId="7" xfId="0" applyNumberFormat="1" applyFont="1" applyBorder="1" applyAlignment="1">
      <alignment horizontal="center" vertical="center" wrapText="1"/>
    </xf>
    <xf numFmtId="167" fontId="9" fillId="0" borderId="7" xfId="0" applyNumberFormat="1" applyFont="1" applyBorder="1" applyAlignment="1">
      <alignment horizontal="center" vertical="center" wrapText="1"/>
    </xf>
    <xf numFmtId="167" fontId="6" fillId="0" borderId="7" xfId="0" applyNumberFormat="1" applyFont="1" applyBorder="1" applyAlignment="1">
      <alignment horizontal="center" vertical="center"/>
    </xf>
    <xf numFmtId="0" fontId="3" fillId="9" borderId="22" xfId="0" applyFont="1" applyFill="1" applyBorder="1" applyAlignment="1">
      <alignment horizontal="center" vertical="center" wrapText="1"/>
    </xf>
    <xf numFmtId="166" fontId="8" fillId="9" borderId="7" xfId="0" applyNumberFormat="1" applyFont="1" applyFill="1" applyBorder="1" applyAlignment="1">
      <alignment horizontal="center" vertical="center"/>
    </xf>
    <xf numFmtId="4" fontId="9" fillId="9" borderId="7" xfId="0" applyNumberFormat="1" applyFont="1" applyFill="1" applyBorder="1" applyAlignment="1">
      <alignment horizontal="center" vertical="center"/>
    </xf>
    <xf numFmtId="0" fontId="14" fillId="9" borderId="7" xfId="0" applyFont="1" applyFill="1" applyBorder="1" applyAlignment="1">
      <alignment horizontal="center" vertical="center" wrapText="1"/>
    </xf>
    <xf numFmtId="4" fontId="20" fillId="9" borderId="12" xfId="0" applyNumberFormat="1" applyFont="1" applyFill="1" applyBorder="1" applyAlignment="1">
      <alignment horizontal="center" vertical="center"/>
    </xf>
    <xf numFmtId="0" fontId="0" fillId="0" borderId="0" xfId="0" applyFont="1"/>
    <xf numFmtId="0" fontId="14" fillId="9" borderId="12" xfId="0" applyFont="1" applyFill="1" applyBorder="1" applyAlignment="1">
      <alignment horizontal="center" vertical="center" wrapText="1"/>
    </xf>
    <xf numFmtId="4" fontId="20" fillId="9" borderId="7" xfId="0" applyNumberFormat="1" applyFont="1" applyFill="1" applyBorder="1" applyAlignment="1">
      <alignment horizontal="center" vertical="center"/>
    </xf>
    <xf numFmtId="166" fontId="6" fillId="0" borderId="3" xfId="0" applyNumberFormat="1" applyFont="1" applyBorder="1" applyAlignment="1">
      <alignment horizontal="center" vertical="center"/>
    </xf>
    <xf numFmtId="4" fontId="8" fillId="0" borderId="22" xfId="0" applyNumberFormat="1" applyFont="1" applyFill="1" applyBorder="1" applyAlignment="1">
      <alignment horizontal="center" vertical="center"/>
    </xf>
    <xf numFmtId="4" fontId="14" fillId="0" borderId="7" xfId="0" applyNumberFormat="1" applyFont="1" applyFill="1" applyBorder="1" applyAlignment="1">
      <alignment horizontal="center" vertical="center" wrapText="1"/>
    </xf>
    <xf numFmtId="167" fontId="9" fillId="0" borderId="7" xfId="0" applyNumberFormat="1" applyFont="1" applyFill="1" applyBorder="1" applyAlignment="1">
      <alignment horizontal="center" vertical="center" wrapText="1"/>
    </xf>
    <xf numFmtId="167" fontId="6" fillId="0" borderId="7" xfId="0" applyNumberFormat="1" applyFont="1" applyFill="1" applyBorder="1" applyAlignment="1">
      <alignment horizontal="center" vertical="center"/>
    </xf>
    <xf numFmtId="0" fontId="2" fillId="0" borderId="0" xfId="0" applyFont="1" applyFill="1" applyAlignment="1">
      <alignment horizontal="right" vertical="center"/>
    </xf>
    <xf numFmtId="0" fontId="3" fillId="11" borderId="2" xfId="0" applyFont="1" applyFill="1" applyBorder="1" applyAlignment="1">
      <alignment horizontal="center" vertical="center"/>
    </xf>
    <xf numFmtId="0" fontId="3" fillId="11" borderId="9" xfId="0" applyFont="1" applyFill="1" applyBorder="1" applyAlignment="1">
      <alignment horizontal="center" vertical="center"/>
    </xf>
    <xf numFmtId="0" fontId="5" fillId="12" borderId="9" xfId="0" applyFont="1" applyFill="1" applyBorder="1" applyAlignment="1">
      <alignment horizontal="right" vertical="center"/>
    </xf>
    <xf numFmtId="0" fontId="5" fillId="12" borderId="9" xfId="0" applyFont="1" applyFill="1" applyBorder="1" applyAlignment="1">
      <alignment horizontal="left" vertical="center"/>
    </xf>
    <xf numFmtId="0" fontId="3" fillId="12" borderId="9" xfId="0" applyFont="1" applyFill="1" applyBorder="1" applyAlignment="1">
      <alignment horizontal="center" vertical="center"/>
    </xf>
    <xf numFmtId="49" fontId="17" fillId="14" borderId="10" xfId="0" applyNumberFormat="1" applyFont="1" applyFill="1" applyBorder="1" applyAlignment="1">
      <alignment horizontal="center" vertical="center"/>
    </xf>
    <xf numFmtId="0" fontId="7" fillId="14" borderId="20" xfId="0" applyFont="1" applyFill="1" applyBorder="1" applyAlignment="1">
      <alignment horizontal="center" vertical="center" wrapText="1"/>
    </xf>
    <xf numFmtId="0" fontId="3" fillId="10" borderId="22" xfId="0" applyFont="1" applyFill="1" applyBorder="1" applyAlignment="1">
      <alignment horizontal="center" vertical="center" wrapText="1"/>
    </xf>
    <xf numFmtId="166" fontId="8" fillId="10" borderId="7" xfId="0" applyNumberFormat="1" applyFont="1" applyFill="1" applyBorder="1" applyAlignment="1">
      <alignment horizontal="center" vertical="center"/>
    </xf>
    <xf numFmtId="4" fontId="9" fillId="10" borderId="7" xfId="0" applyNumberFormat="1" applyFont="1" applyFill="1" applyBorder="1" applyAlignment="1">
      <alignment horizontal="center" vertical="center"/>
    </xf>
    <xf numFmtId="166" fontId="8" fillId="14" borderId="29" xfId="0" applyNumberFormat="1" applyFont="1" applyFill="1" applyBorder="1" applyAlignment="1">
      <alignment vertical="center"/>
    </xf>
    <xf numFmtId="166" fontId="8" fillId="7" borderId="21" xfId="0" applyNumberFormat="1" applyFont="1" applyFill="1" applyBorder="1" applyAlignment="1">
      <alignment vertical="center"/>
    </xf>
    <xf numFmtId="166" fontId="8" fillId="7" borderId="8" xfId="0" applyNumberFormat="1" applyFont="1" applyFill="1" applyBorder="1" applyAlignment="1">
      <alignment vertical="center"/>
    </xf>
    <xf numFmtId="4" fontId="9" fillId="0" borderId="7" xfId="0" applyNumberFormat="1" applyFont="1" applyBorder="1" applyAlignment="1">
      <alignment horizontal="center" vertical="center" wrapText="1"/>
    </xf>
    <xf numFmtId="0" fontId="2" fillId="0" borderId="15" xfId="0" applyFont="1" applyBorder="1" applyAlignment="1">
      <alignment horizontal="center" vertical="center"/>
    </xf>
    <xf numFmtId="0" fontId="2" fillId="0" borderId="0" xfId="0" applyFont="1" applyBorder="1" applyAlignment="1">
      <alignment horizontal="center" vertical="center"/>
    </xf>
    <xf numFmtId="166" fontId="8" fillId="4" borderId="8" xfId="0" applyNumberFormat="1" applyFont="1" applyFill="1" applyBorder="1" applyAlignment="1">
      <alignment horizontal="center" vertical="center"/>
    </xf>
    <xf numFmtId="0" fontId="24" fillId="0" borderId="0" xfId="0" applyFont="1"/>
    <xf numFmtId="2" fontId="15" fillId="4" borderId="7" xfId="0" applyNumberFormat="1" applyFont="1" applyFill="1" applyBorder="1" applyAlignment="1">
      <alignment horizontal="center" vertical="center" wrapText="1"/>
    </xf>
    <xf numFmtId="0" fontId="2" fillId="6" borderId="27" xfId="0" applyFont="1" applyFill="1" applyBorder="1" applyAlignment="1">
      <alignment horizontal="center" vertical="center"/>
    </xf>
    <xf numFmtId="0" fontId="25" fillId="0" borderId="0" xfId="0" applyFont="1"/>
    <xf numFmtId="0" fontId="0" fillId="10" borderId="0" xfId="0" applyFill="1" applyAlignment="1">
      <alignment vertical="center"/>
    </xf>
    <xf numFmtId="0" fontId="0" fillId="10" borderId="0" xfId="0" applyFill="1"/>
    <xf numFmtId="4" fontId="6" fillId="0" borderId="7" xfId="0" applyNumberFormat="1" applyFont="1" applyBorder="1" applyAlignment="1">
      <alignment horizontal="left" vertical="center" wrapText="1"/>
    </xf>
    <xf numFmtId="0" fontId="6" fillId="0" borderId="22" xfId="0" applyFont="1" applyBorder="1" applyAlignment="1">
      <alignment horizontal="center" vertical="center" wrapText="1"/>
    </xf>
    <xf numFmtId="4" fontId="6" fillId="0" borderId="7" xfId="0" applyNumberFormat="1" applyFont="1" applyFill="1" applyBorder="1" applyAlignment="1">
      <alignment horizontal="center" vertical="center"/>
    </xf>
    <xf numFmtId="4" fontId="9" fillId="0" borderId="7" xfId="0" applyNumberFormat="1" applyFont="1" applyFill="1" applyBorder="1" applyAlignment="1">
      <alignment horizontal="center" vertical="center" wrapText="1"/>
    </xf>
    <xf numFmtId="49" fontId="1" fillId="0" borderId="23" xfId="0" applyNumberFormat="1" applyFont="1" applyBorder="1" applyAlignment="1">
      <alignment horizontal="center" vertical="center"/>
    </xf>
    <xf numFmtId="0" fontId="14" fillId="16" borderId="21" xfId="0" applyFont="1" applyFill="1" applyBorder="1" applyAlignment="1">
      <alignment horizontal="center" vertical="center" wrapText="1"/>
    </xf>
    <xf numFmtId="0" fontId="14" fillId="16" borderId="38" xfId="0" applyFont="1" applyFill="1" applyBorder="1" applyAlignment="1">
      <alignment horizontal="center" vertical="center" wrapText="1"/>
    </xf>
    <xf numFmtId="0" fontId="5" fillId="5" borderId="1" xfId="0" applyFont="1" applyFill="1" applyBorder="1" applyAlignment="1">
      <alignment horizontal="right" vertical="center"/>
    </xf>
    <xf numFmtId="0" fontId="5" fillId="5" borderId="1" xfId="0" applyFont="1" applyFill="1" applyBorder="1" applyAlignment="1">
      <alignment horizontal="left" vertical="center"/>
    </xf>
    <xf numFmtId="0" fontId="3" fillId="5" borderId="1" xfId="0" applyFont="1" applyFill="1" applyBorder="1" applyAlignment="1">
      <alignment horizontal="center" vertical="center"/>
    </xf>
    <xf numFmtId="0" fontId="3" fillId="2" borderId="1" xfId="0" applyFont="1" applyFill="1" applyBorder="1" applyAlignment="1">
      <alignment horizontal="center" vertical="center"/>
    </xf>
    <xf numFmtId="4" fontId="20" fillId="10" borderId="7" xfId="0" applyNumberFormat="1" applyFont="1" applyFill="1" applyBorder="1" applyAlignment="1">
      <alignment horizontal="center" vertical="center"/>
    </xf>
    <xf numFmtId="166" fontId="23" fillId="17" borderId="8" xfId="0" applyNumberFormat="1" applyFont="1" applyFill="1" applyBorder="1" applyAlignment="1">
      <alignment horizontal="center" vertical="center"/>
    </xf>
    <xf numFmtId="166" fontId="26" fillId="17" borderId="7" xfId="0" applyNumberFormat="1" applyFont="1" applyFill="1" applyBorder="1" applyAlignment="1">
      <alignment horizontal="center" vertical="center"/>
    </xf>
    <xf numFmtId="166" fontId="26" fillId="17" borderId="12" xfId="0" applyNumberFormat="1" applyFont="1" applyFill="1" applyBorder="1" applyAlignment="1">
      <alignment horizontal="center" vertical="center"/>
    </xf>
    <xf numFmtId="168" fontId="15" fillId="4" borderId="12" xfId="0" applyNumberFormat="1" applyFont="1" applyFill="1" applyBorder="1" applyAlignment="1">
      <alignment horizontal="center" vertical="center" wrapText="1"/>
    </xf>
    <xf numFmtId="0" fontId="11" fillId="0" borderId="0" xfId="0" applyFont="1" applyFill="1"/>
    <xf numFmtId="4" fontId="6" fillId="0" borderId="7" xfId="0" applyNumberFormat="1" applyFont="1" applyFill="1" applyBorder="1" applyAlignment="1">
      <alignment horizontal="center" vertical="center" wrapText="1"/>
    </xf>
    <xf numFmtId="4" fontId="7" fillId="0" borderId="22" xfId="0" applyNumberFormat="1" applyFont="1" applyBorder="1" applyAlignment="1">
      <alignment horizontal="center" vertical="center"/>
    </xf>
    <xf numFmtId="168" fontId="7" fillId="0" borderId="7" xfId="0" applyNumberFormat="1" applyFont="1" applyBorder="1" applyAlignment="1">
      <alignment horizontal="center" vertical="center"/>
    </xf>
    <xf numFmtId="168" fontId="7" fillId="0" borderId="7" xfId="0" applyNumberFormat="1" applyFont="1" applyFill="1" applyBorder="1" applyAlignment="1">
      <alignment horizontal="center" vertical="center"/>
    </xf>
    <xf numFmtId="4" fontId="6" fillId="0" borderId="7" xfId="0" applyNumberFormat="1" applyFont="1" applyBorder="1" applyAlignment="1">
      <alignment horizontal="center" vertical="center" wrapText="1"/>
    </xf>
    <xf numFmtId="168" fontId="6" fillId="0" borderId="7" xfId="0" applyNumberFormat="1" applyFont="1" applyBorder="1" applyAlignment="1">
      <alignment horizontal="center" vertical="center"/>
    </xf>
    <xf numFmtId="168" fontId="6" fillId="0" borderId="7" xfId="0" applyNumberFormat="1" applyFont="1" applyFill="1" applyBorder="1" applyAlignment="1">
      <alignment horizontal="center" vertical="center"/>
    </xf>
    <xf numFmtId="4" fontId="6" fillId="0" borderId="22" xfId="0" applyNumberFormat="1" applyFont="1" applyBorder="1" applyAlignment="1">
      <alignment horizontal="center" vertical="center" wrapText="1"/>
    </xf>
    <xf numFmtId="168" fontId="7" fillId="0" borderId="7" xfId="0" applyNumberFormat="1" applyFont="1" applyBorder="1" applyAlignment="1">
      <alignment horizontal="center" vertical="center" wrapText="1"/>
    </xf>
    <xf numFmtId="168" fontId="7" fillId="0" borderId="7" xfId="0" applyNumberFormat="1" applyFont="1" applyFill="1" applyBorder="1" applyAlignment="1">
      <alignment horizontal="center" vertical="center" wrapText="1"/>
    </xf>
    <xf numFmtId="4" fontId="6" fillId="0" borderId="7" xfId="0" applyNumberFormat="1" applyFont="1" applyBorder="1" applyAlignment="1">
      <alignment horizontal="center" vertical="center"/>
    </xf>
    <xf numFmtId="4" fontId="7" fillId="0" borderId="22" xfId="0" applyNumberFormat="1" applyFont="1" applyFill="1" applyBorder="1" applyAlignment="1">
      <alignment horizontal="center" vertical="center"/>
    </xf>
    <xf numFmtId="4" fontId="6" fillId="15" borderId="7" xfId="0" applyNumberFormat="1" applyFont="1" applyFill="1" applyBorder="1" applyAlignment="1">
      <alignment horizontal="center" vertical="center" wrapText="1"/>
    </xf>
    <xf numFmtId="4" fontId="7" fillId="0" borderId="28" xfId="0" applyNumberFormat="1" applyFont="1" applyBorder="1" applyAlignment="1">
      <alignment horizontal="center" vertical="center"/>
    </xf>
    <xf numFmtId="4" fontId="9" fillId="0" borderId="20" xfId="0" applyNumberFormat="1" applyFont="1" applyBorder="1" applyAlignment="1">
      <alignment horizontal="center" vertical="center" wrapText="1"/>
    </xf>
    <xf numFmtId="167" fontId="9" fillId="0" borderId="20" xfId="0" applyNumberFormat="1" applyFont="1" applyBorder="1" applyAlignment="1">
      <alignment horizontal="center" vertical="center" wrapText="1"/>
    </xf>
    <xf numFmtId="4" fontId="6" fillId="8" borderId="7" xfId="0" applyNumberFormat="1" applyFont="1" applyFill="1" applyBorder="1" applyAlignment="1">
      <alignment horizontal="center" vertical="center" wrapText="1"/>
    </xf>
    <xf numFmtId="0" fontId="28" fillId="0" borderId="0" xfId="0" applyFont="1"/>
    <xf numFmtId="4" fontId="7" fillId="0" borderId="7" xfId="0" applyNumberFormat="1" applyFont="1" applyBorder="1" applyAlignment="1">
      <alignment horizontal="center" vertical="center"/>
    </xf>
    <xf numFmtId="0" fontId="20" fillId="0" borderId="0" xfId="0" applyFont="1"/>
    <xf numFmtId="167" fontId="19" fillId="17" borderId="8" xfId="0" applyNumberFormat="1" applyFont="1" applyFill="1" applyBorder="1" applyAlignment="1">
      <alignment horizontal="center" vertical="center"/>
    </xf>
    <xf numFmtId="167" fontId="27" fillId="17" borderId="7" xfId="0" applyNumberFormat="1" applyFont="1" applyFill="1" applyBorder="1" applyAlignment="1">
      <alignment horizontal="center" vertical="center"/>
    </xf>
    <xf numFmtId="0" fontId="16" fillId="0" borderId="0" xfId="0" applyFont="1" applyBorder="1" applyAlignment="1">
      <alignment horizontal="center" vertical="center" wrapText="1"/>
    </xf>
    <xf numFmtId="0" fontId="3" fillId="0" borderId="0" xfId="0" applyFont="1" applyBorder="1" applyAlignment="1">
      <alignment horizontal="center" vertical="center"/>
    </xf>
    <xf numFmtId="4" fontId="14" fillId="8" borderId="7" xfId="0" applyNumberFormat="1" applyFont="1" applyFill="1" applyBorder="1" applyAlignment="1">
      <alignment horizontal="center" vertical="center" wrapText="1"/>
    </xf>
    <xf numFmtId="4" fontId="15" fillId="0" borderId="7" xfId="0" applyNumberFormat="1" applyFont="1" applyBorder="1" applyAlignment="1">
      <alignment horizontal="center" vertical="center" wrapText="1"/>
    </xf>
    <xf numFmtId="170" fontId="15" fillId="0" borderId="7" xfId="0" applyNumberFormat="1" applyFont="1" applyBorder="1" applyAlignment="1">
      <alignment horizontal="center" vertical="center" wrapText="1"/>
    </xf>
    <xf numFmtId="0" fontId="6" fillId="0" borderId="7" xfId="0" applyFont="1" applyFill="1" applyBorder="1" applyAlignment="1">
      <alignment horizontal="center" vertical="center" wrapText="1"/>
    </xf>
    <xf numFmtId="4" fontId="6" fillId="0" borderId="22" xfId="0" applyNumberFormat="1" applyFont="1" applyFill="1" applyBorder="1" applyAlignment="1">
      <alignment horizontal="center" vertical="center" wrapText="1"/>
    </xf>
    <xf numFmtId="4" fontId="6" fillId="0" borderId="28" xfId="0" applyNumberFormat="1" applyFont="1" applyFill="1" applyBorder="1" applyAlignment="1">
      <alignment horizontal="center" vertical="center" wrapText="1"/>
    </xf>
    <xf numFmtId="4" fontId="6" fillId="0" borderId="20" xfId="0" applyNumberFormat="1" applyFont="1" applyFill="1" applyBorder="1" applyAlignment="1">
      <alignment horizontal="center" vertical="center" wrapText="1"/>
    </xf>
    <xf numFmtId="49" fontId="1" fillId="0" borderId="23" xfId="0" applyNumberFormat="1" applyFont="1" applyBorder="1" applyAlignment="1">
      <alignment horizontal="center" vertical="center"/>
    </xf>
    <xf numFmtId="49" fontId="1" fillId="0" borderId="26"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6" fillId="0" borderId="22" xfId="0" applyNumberFormat="1" applyFont="1" applyBorder="1" applyAlignment="1">
      <alignment horizontal="left" vertical="center" wrapText="1"/>
    </xf>
    <xf numFmtId="49" fontId="6" fillId="0" borderId="28" xfId="0" applyNumberFormat="1" applyFont="1" applyBorder="1" applyAlignment="1">
      <alignment horizontal="left" vertical="center" wrapText="1"/>
    </xf>
    <xf numFmtId="49" fontId="6" fillId="0" borderId="20" xfId="0" applyNumberFormat="1" applyFont="1" applyBorder="1" applyAlignment="1">
      <alignment horizontal="left" vertical="center" wrapText="1"/>
    </xf>
    <xf numFmtId="4" fontId="6" fillId="0" borderId="7" xfId="0" applyNumberFormat="1" applyFont="1" applyFill="1" applyBorder="1" applyAlignment="1">
      <alignment horizontal="left" vertical="center" wrapText="1"/>
    </xf>
    <xf numFmtId="0" fontId="6" fillId="0" borderId="22" xfId="0" applyFont="1" applyBorder="1" applyAlignment="1">
      <alignment horizontal="left" vertical="center" wrapText="1"/>
    </xf>
    <xf numFmtId="0" fontId="6" fillId="0" borderId="28" xfId="0" applyFont="1" applyBorder="1" applyAlignment="1">
      <alignment horizontal="left" vertical="center" wrapText="1"/>
    </xf>
    <xf numFmtId="0" fontId="6" fillId="0" borderId="20" xfId="0" applyFont="1" applyBorder="1" applyAlignment="1">
      <alignment horizontal="left" vertical="center" wrapText="1"/>
    </xf>
    <xf numFmtId="0" fontId="2" fillId="6" borderId="37" xfId="0" applyFont="1" applyFill="1" applyBorder="1" applyAlignment="1">
      <alignment horizontal="center"/>
    </xf>
    <xf numFmtId="0" fontId="2" fillId="6" borderId="35" xfId="0" applyFont="1" applyFill="1" applyBorder="1" applyAlignment="1">
      <alignment horizontal="center"/>
    </xf>
    <xf numFmtId="0" fontId="2" fillId="6" borderId="36" xfId="0" applyFont="1" applyFill="1" applyBorder="1" applyAlignment="1">
      <alignment horizontal="center"/>
    </xf>
    <xf numFmtId="0" fontId="6" fillId="0" borderId="7" xfId="0" applyFont="1" applyBorder="1" applyAlignment="1">
      <alignment horizontal="center" vertical="center" wrapText="1"/>
    </xf>
    <xf numFmtId="16" fontId="1" fillId="0" borderId="23" xfId="0" applyNumberFormat="1" applyFont="1" applyBorder="1" applyAlignment="1">
      <alignment horizontal="center" vertical="center"/>
    </xf>
    <xf numFmtId="0" fontId="1" fillId="0" borderId="26" xfId="0" applyFont="1" applyBorder="1" applyAlignment="1">
      <alignment horizontal="center" vertical="center"/>
    </xf>
    <xf numFmtId="0" fontId="1" fillId="0" borderId="10" xfId="0" applyFont="1" applyBorder="1" applyAlignment="1">
      <alignment horizontal="center" vertical="center"/>
    </xf>
    <xf numFmtId="49" fontId="1" fillId="0" borderId="11" xfId="0" applyNumberFormat="1" applyFont="1" applyFill="1" applyBorder="1" applyAlignment="1">
      <alignment horizontal="center" vertical="center"/>
    </xf>
    <xf numFmtId="4" fontId="6" fillId="0" borderId="22" xfId="0" applyNumberFormat="1" applyFont="1" applyFill="1" applyBorder="1" applyAlignment="1">
      <alignment horizontal="left" vertical="center" wrapText="1"/>
    </xf>
    <xf numFmtId="4" fontId="6" fillId="0" borderId="28" xfId="0" applyNumberFormat="1" applyFont="1" applyFill="1" applyBorder="1" applyAlignment="1">
      <alignment horizontal="left" vertical="center" wrapText="1"/>
    </xf>
    <xf numFmtId="4" fontId="6" fillId="0" borderId="20" xfId="0" applyNumberFormat="1" applyFont="1" applyFill="1" applyBorder="1" applyAlignment="1">
      <alignment horizontal="left" vertical="center" wrapText="1"/>
    </xf>
    <xf numFmtId="0" fontId="1" fillId="0" borderId="33" xfId="0" applyFont="1" applyBorder="1" applyAlignment="1">
      <alignment horizontal="center" vertical="center"/>
    </xf>
    <xf numFmtId="0" fontId="1" fillId="0" borderId="22" xfId="0" applyFont="1" applyBorder="1" applyAlignment="1">
      <alignment horizontal="center" vertical="center"/>
    </xf>
    <xf numFmtId="0" fontId="1" fillId="0" borderId="28" xfId="0" applyFont="1" applyBorder="1" applyAlignment="1">
      <alignment horizontal="center" vertical="center"/>
    </xf>
    <xf numFmtId="0" fontId="1" fillId="0" borderId="20" xfId="0" applyFont="1" applyBorder="1" applyAlignment="1">
      <alignment horizontal="center" vertical="center"/>
    </xf>
    <xf numFmtId="0" fontId="2" fillId="6" borderId="21" xfId="0" applyFont="1" applyFill="1" applyBorder="1" applyAlignment="1">
      <alignment horizontal="center"/>
    </xf>
    <xf numFmtId="49" fontId="1" fillId="0" borderId="32"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0" borderId="34" xfId="0" applyNumberFormat="1" applyFont="1" applyBorder="1" applyAlignment="1">
      <alignment horizontal="center" vertical="center"/>
    </xf>
    <xf numFmtId="0" fontId="2" fillId="6" borderId="39" xfId="0" applyFont="1" applyFill="1" applyBorder="1" applyAlignment="1">
      <alignment horizontal="center" vertical="center"/>
    </xf>
    <xf numFmtId="0" fontId="2" fillId="6" borderId="40" xfId="0" applyFont="1" applyFill="1" applyBorder="1" applyAlignment="1">
      <alignment horizontal="center" vertical="center"/>
    </xf>
    <xf numFmtId="4" fontId="6" fillId="0" borderId="7" xfId="0" applyNumberFormat="1" applyFont="1" applyBorder="1" applyAlignment="1">
      <alignment horizontal="left" vertical="center" wrapText="1"/>
    </xf>
    <xf numFmtId="0" fontId="1" fillId="0" borderId="23" xfId="0" applyFont="1" applyBorder="1" applyAlignment="1">
      <alignment horizontal="center" vertical="center"/>
    </xf>
    <xf numFmtId="43" fontId="2" fillId="6" borderId="37" xfId="4" applyFont="1" applyFill="1" applyBorder="1" applyAlignment="1">
      <alignment horizontal="center"/>
    </xf>
    <xf numFmtId="43" fontId="2" fillId="6" borderId="35" xfId="4" applyFont="1" applyFill="1" applyBorder="1" applyAlignment="1">
      <alignment horizontal="center"/>
    </xf>
    <xf numFmtId="43" fontId="2" fillId="6" borderId="36" xfId="4" applyFont="1" applyFill="1" applyBorder="1" applyAlignment="1">
      <alignment horizontal="center"/>
    </xf>
    <xf numFmtId="0" fontId="2" fillId="6" borderId="31" xfId="0" applyFont="1" applyFill="1" applyBorder="1" applyAlignment="1">
      <alignment horizontal="center"/>
    </xf>
    <xf numFmtId="4" fontId="28" fillId="0" borderId="28" xfId="0" applyNumberFormat="1" applyFont="1" applyFill="1" applyBorder="1" applyAlignment="1">
      <alignment horizontal="left" vertical="center" wrapText="1"/>
    </xf>
    <xf numFmtId="4" fontId="28" fillId="0" borderId="20" xfId="0" applyNumberFormat="1" applyFont="1" applyFill="1" applyBorder="1" applyAlignment="1">
      <alignment horizontal="left" vertical="center" wrapText="1"/>
    </xf>
    <xf numFmtId="0" fontId="1" fillId="0" borderId="11" xfId="0" applyFont="1" applyBorder="1" applyAlignment="1">
      <alignment horizontal="center" vertical="center"/>
    </xf>
    <xf numFmtId="4" fontId="6" fillId="0" borderId="22" xfId="0" applyNumberFormat="1" applyFont="1" applyBorder="1" applyAlignment="1">
      <alignment horizontal="left" vertical="center" wrapText="1"/>
    </xf>
    <xf numFmtId="4" fontId="6" fillId="0" borderId="28" xfId="0" applyNumberFormat="1" applyFont="1" applyBorder="1" applyAlignment="1">
      <alignment horizontal="left" vertical="center" wrapText="1"/>
    </xf>
    <xf numFmtId="4" fontId="6" fillId="0" borderId="20" xfId="0" applyNumberFormat="1" applyFont="1" applyBorder="1" applyAlignment="1">
      <alignment horizontal="left" vertical="center" wrapText="1"/>
    </xf>
    <xf numFmtId="49" fontId="12" fillId="4" borderId="16" xfId="0" applyNumberFormat="1" applyFont="1" applyFill="1" applyBorder="1" applyAlignment="1">
      <alignment horizontal="center" vertical="center"/>
    </xf>
    <xf numFmtId="0" fontId="8" fillId="4" borderId="17" xfId="0" applyFont="1" applyFill="1" applyBorder="1" applyAlignment="1">
      <alignment horizontal="center" vertical="center" wrapText="1"/>
    </xf>
    <xf numFmtId="2" fontId="13" fillId="4" borderId="17" xfId="0" applyNumberFormat="1" applyFont="1" applyFill="1" applyBorder="1" applyAlignment="1">
      <alignment horizontal="center" vertical="center" wrapText="1"/>
    </xf>
    <xf numFmtId="4" fontId="9" fillId="10" borderId="22" xfId="0" applyNumberFormat="1" applyFont="1" applyFill="1" applyBorder="1" applyAlignment="1">
      <alignment horizontal="center" vertical="center"/>
    </xf>
    <xf numFmtId="4" fontId="9" fillId="10" borderId="28" xfId="0" applyNumberFormat="1" applyFont="1" applyFill="1" applyBorder="1" applyAlignment="1">
      <alignment horizontal="center" vertical="center"/>
    </xf>
    <xf numFmtId="4" fontId="9" fillId="10" borderId="20" xfId="0" applyNumberFormat="1" applyFont="1" applyFill="1" applyBorder="1" applyAlignment="1">
      <alignment horizontal="center" vertical="center"/>
    </xf>
    <xf numFmtId="0" fontId="19" fillId="9" borderId="24" xfId="0" applyFont="1" applyFill="1" applyBorder="1" applyAlignment="1">
      <alignment horizontal="center" vertical="center" wrapText="1"/>
    </xf>
    <xf numFmtId="0" fontId="16" fillId="13" borderId="2" xfId="0" applyFont="1" applyFill="1" applyBorder="1" applyAlignment="1">
      <alignment horizontal="left" vertical="center" wrapText="1"/>
    </xf>
    <xf numFmtId="0" fontId="16" fillId="13" borderId="9" xfId="0" applyFont="1" applyFill="1" applyBorder="1" applyAlignment="1">
      <alignment horizontal="left" vertical="center" wrapText="1"/>
    </xf>
    <xf numFmtId="49" fontId="18" fillId="0" borderId="11" xfId="0" applyNumberFormat="1" applyFont="1" applyBorder="1" applyAlignment="1">
      <alignment horizontal="center" vertical="center"/>
    </xf>
    <xf numFmtId="0" fontId="3" fillId="9" borderId="25" xfId="0" applyFont="1" applyFill="1" applyBorder="1" applyAlignment="1">
      <alignment horizontal="center" vertical="center"/>
    </xf>
    <xf numFmtId="4" fontId="3" fillId="9" borderId="12" xfId="0" applyNumberFormat="1" applyFont="1" applyFill="1" applyBorder="1" applyAlignment="1">
      <alignment horizontal="center" vertical="center"/>
    </xf>
    <xf numFmtId="4" fontId="18" fillId="0" borderId="22" xfId="0" applyNumberFormat="1" applyFont="1" applyBorder="1" applyAlignment="1">
      <alignment horizontal="left" vertical="top" wrapText="1"/>
    </xf>
    <xf numFmtId="4" fontId="18" fillId="0" borderId="28" xfId="0" applyNumberFormat="1" applyFont="1" applyBorder="1" applyAlignment="1">
      <alignment horizontal="left" vertical="top" wrapText="1"/>
    </xf>
    <xf numFmtId="4" fontId="18" fillId="0" borderId="24" xfId="0" applyNumberFormat="1" applyFont="1" applyBorder="1" applyAlignment="1">
      <alignment horizontal="left" vertical="top" wrapText="1"/>
    </xf>
    <xf numFmtId="4" fontId="18" fillId="0" borderId="22" xfId="0" applyNumberFormat="1" applyFont="1" applyFill="1" applyBorder="1" applyAlignment="1">
      <alignment horizontal="left" vertical="center" wrapText="1"/>
    </xf>
    <xf numFmtId="4" fontId="9" fillId="0" borderId="28" xfId="0" applyNumberFormat="1" applyFont="1" applyFill="1" applyBorder="1" applyAlignment="1">
      <alignment horizontal="left" vertical="center" wrapText="1"/>
    </xf>
    <xf numFmtId="4" fontId="9" fillId="0" borderId="20" xfId="0" applyNumberFormat="1" applyFont="1" applyFill="1" applyBorder="1" applyAlignment="1">
      <alignment horizontal="left" vertical="center" wrapText="1"/>
    </xf>
    <xf numFmtId="166" fontId="8" fillId="7" borderId="18" xfId="0" applyNumberFormat="1" applyFont="1" applyFill="1" applyBorder="1" applyAlignment="1">
      <alignment horizontal="center" vertical="center"/>
    </xf>
    <xf numFmtId="166" fontId="8" fillId="7" borderId="29" xfId="0" applyNumberFormat="1" applyFont="1" applyFill="1" applyBorder="1" applyAlignment="1">
      <alignment horizontal="center" vertical="center"/>
    </xf>
    <xf numFmtId="166" fontId="8" fillId="7" borderId="30" xfId="0" applyNumberFormat="1" applyFont="1" applyFill="1" applyBorder="1" applyAlignment="1">
      <alignment horizontal="center" vertical="center"/>
    </xf>
    <xf numFmtId="0" fontId="3" fillId="10" borderId="23" xfId="0" applyFont="1" applyFill="1" applyBorder="1" applyAlignment="1">
      <alignment horizontal="center" vertical="center"/>
    </xf>
    <xf numFmtId="0" fontId="3" fillId="10" borderId="26" xfId="0" applyFont="1" applyFill="1" applyBorder="1" applyAlignment="1">
      <alignment horizontal="center" vertical="center"/>
    </xf>
    <xf numFmtId="0" fontId="3" fillId="10" borderId="27" xfId="0" applyFont="1" applyFill="1" applyBorder="1" applyAlignment="1">
      <alignment horizontal="center" vertical="center"/>
    </xf>
    <xf numFmtId="0" fontId="19" fillId="10" borderId="28" xfId="0" applyFont="1" applyFill="1" applyBorder="1" applyAlignment="1">
      <alignment horizontal="center" vertical="center" wrapText="1"/>
    </xf>
    <xf numFmtId="0" fontId="19" fillId="10" borderId="24" xfId="0" applyFont="1" applyFill="1" applyBorder="1" applyAlignment="1">
      <alignment horizontal="center" vertical="center" wrapText="1"/>
    </xf>
    <xf numFmtId="4" fontId="3" fillId="9" borderId="22" xfId="0" applyNumberFormat="1" applyFont="1" applyFill="1" applyBorder="1" applyAlignment="1">
      <alignment horizontal="center" vertical="center"/>
    </xf>
    <xf numFmtId="4" fontId="3" fillId="9" borderId="28" xfId="0" applyNumberFormat="1" applyFont="1" applyFill="1" applyBorder="1" applyAlignment="1">
      <alignment horizontal="center" vertical="center"/>
    </xf>
    <xf numFmtId="4" fontId="3" fillId="9" borderId="24" xfId="0" applyNumberFormat="1" applyFont="1" applyFill="1" applyBorder="1" applyAlignment="1">
      <alignment horizontal="center" vertical="center"/>
    </xf>
    <xf numFmtId="0" fontId="23" fillId="2" borderId="3" xfId="0" applyFont="1" applyFill="1" applyBorder="1" applyAlignment="1">
      <alignment horizontal="center" vertical="center"/>
    </xf>
    <xf numFmtId="4" fontId="6" fillId="0" borderId="7" xfId="0" applyNumberFormat="1" applyFont="1" applyFill="1" applyBorder="1" applyAlignment="1">
      <alignment horizontal="center" vertical="center" wrapText="1"/>
    </xf>
    <xf numFmtId="0" fontId="16" fillId="6" borderId="3" xfId="0" applyFont="1" applyFill="1" applyBorder="1" applyAlignment="1">
      <alignment horizontal="left" vertical="center" wrapText="1"/>
    </xf>
    <xf numFmtId="49" fontId="18" fillId="0" borderId="23" xfId="0" applyNumberFormat="1" applyFont="1" applyFill="1" applyBorder="1" applyAlignment="1">
      <alignment horizontal="center" vertical="center"/>
    </xf>
    <xf numFmtId="49" fontId="18" fillId="0" borderId="26" xfId="0" applyNumberFormat="1" applyFont="1" applyFill="1" applyBorder="1" applyAlignment="1">
      <alignment horizontal="center" vertical="center"/>
    </xf>
    <xf numFmtId="49" fontId="18" fillId="0" borderId="10" xfId="0" applyNumberFormat="1"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0" xfId="0" applyFont="1" applyFill="1" applyBorder="1" applyAlignment="1">
      <alignment horizontal="center" vertical="center" wrapText="1"/>
    </xf>
    <xf numFmtId="49" fontId="18" fillId="15" borderId="23" xfId="0" applyNumberFormat="1" applyFont="1" applyFill="1" applyBorder="1" applyAlignment="1">
      <alignment horizontal="center" vertical="center"/>
    </xf>
    <xf numFmtId="49" fontId="18" fillId="15" borderId="26" xfId="0" applyNumberFormat="1" applyFont="1" applyFill="1" applyBorder="1" applyAlignment="1">
      <alignment horizontal="center" vertical="center"/>
    </xf>
    <xf numFmtId="49" fontId="18" fillId="15" borderId="10" xfId="0" applyNumberFormat="1" applyFont="1" applyFill="1" applyBorder="1" applyAlignment="1">
      <alignment horizontal="center" vertical="center"/>
    </xf>
    <xf numFmtId="166" fontId="8" fillId="14" borderId="18" xfId="0" applyNumberFormat="1" applyFont="1" applyFill="1" applyBorder="1" applyAlignment="1">
      <alignment horizontal="center" vertical="center"/>
    </xf>
    <xf numFmtId="166" fontId="8" fillId="14" borderId="29" xfId="0" applyNumberFormat="1" applyFont="1" applyFill="1" applyBorder="1" applyAlignment="1">
      <alignment horizontal="center" vertical="center"/>
    </xf>
    <xf numFmtId="0" fontId="16" fillId="6" borderId="19" xfId="0" applyFont="1" applyFill="1" applyBorder="1" applyAlignment="1">
      <alignment horizontal="left" vertical="center" wrapText="1"/>
    </xf>
    <xf numFmtId="0" fontId="16" fillId="6" borderId="14" xfId="0" applyFont="1" applyFill="1" applyBorder="1" applyAlignment="1">
      <alignment horizontal="left" vertical="center" wrapText="1"/>
    </xf>
    <xf numFmtId="0" fontId="3" fillId="9" borderId="13" xfId="0" applyFont="1" applyFill="1" applyBorder="1" applyAlignment="1">
      <alignment horizontal="center" vertical="center"/>
    </xf>
    <xf numFmtId="0" fontId="3" fillId="0" borderId="1" xfId="0" applyFont="1" applyBorder="1" applyAlignment="1">
      <alignment horizontal="center" vertical="center" wrapText="1"/>
    </xf>
    <xf numFmtId="166" fontId="6" fillId="0" borderId="2" xfId="0" applyNumberFormat="1" applyFont="1" applyBorder="1" applyAlignment="1">
      <alignment horizontal="center" vertical="center" wrapText="1"/>
    </xf>
    <xf numFmtId="1" fontId="6" fillId="0" borderId="4" xfId="0" applyNumberFormat="1" applyFont="1" applyBorder="1" applyAlignment="1">
      <alignment horizontal="center" vertical="top" wrapText="1"/>
    </xf>
    <xf numFmtId="49" fontId="18" fillId="0" borderId="23" xfId="0" applyNumberFormat="1" applyFont="1" applyBorder="1" applyAlignment="1">
      <alignment horizontal="center" vertical="center"/>
    </xf>
    <xf numFmtId="4" fontId="18" fillId="0" borderId="22" xfId="0" applyNumberFormat="1" applyFont="1" applyFill="1" applyBorder="1" applyAlignment="1">
      <alignment horizontal="left" vertical="top" wrapText="1"/>
    </xf>
    <xf numFmtId="4" fontId="18" fillId="0" borderId="28" xfId="0" applyNumberFormat="1" applyFont="1" applyFill="1" applyBorder="1" applyAlignment="1">
      <alignment horizontal="left" vertical="top" wrapText="1"/>
    </xf>
    <xf numFmtId="4" fontId="18" fillId="0" borderId="20" xfId="0" applyNumberFormat="1" applyFont="1" applyFill="1" applyBorder="1" applyAlignment="1">
      <alignment horizontal="left" vertical="top" wrapText="1"/>
    </xf>
    <xf numFmtId="49" fontId="7" fillId="17" borderId="2" xfId="0" applyNumberFormat="1" applyFont="1" applyFill="1" applyBorder="1" applyAlignment="1">
      <alignment horizontal="center" vertical="center"/>
    </xf>
    <xf numFmtId="0" fontId="10" fillId="17" borderId="3" xfId="0" applyFont="1" applyFill="1" applyBorder="1" applyAlignment="1">
      <alignment horizontal="center" vertical="center" wrapText="1"/>
    </xf>
    <xf numFmtId="4" fontId="23" fillId="17" borderId="9" xfId="0" applyNumberFormat="1" applyFont="1" applyFill="1" applyBorder="1" applyAlignment="1">
      <alignment horizontal="center" vertical="center"/>
    </xf>
    <xf numFmtId="0" fontId="13" fillId="4" borderId="17" xfId="0" applyFont="1" applyFill="1" applyBorder="1" applyAlignment="1">
      <alignment horizontal="center" vertical="center" wrapText="1"/>
    </xf>
    <xf numFmtId="4" fontId="6" fillId="0" borderId="22" xfId="0" applyNumberFormat="1" applyFont="1" applyFill="1" applyBorder="1" applyAlignment="1">
      <alignment horizontal="left" vertical="top" wrapText="1"/>
    </xf>
    <xf numFmtId="4" fontId="6" fillId="0" borderId="28" xfId="0" applyNumberFormat="1" applyFont="1" applyFill="1" applyBorder="1" applyAlignment="1">
      <alignment horizontal="left" vertical="top" wrapText="1"/>
    </xf>
    <xf numFmtId="4" fontId="6" fillId="0" borderId="20" xfId="0" applyNumberFormat="1" applyFont="1" applyFill="1" applyBorder="1" applyAlignment="1">
      <alignment horizontal="left" vertical="top" wrapText="1"/>
    </xf>
    <xf numFmtId="49" fontId="18" fillId="0" borderId="10" xfId="0" applyNumberFormat="1" applyFont="1" applyBorder="1" applyAlignment="1">
      <alignment horizontal="center" vertical="center"/>
    </xf>
    <xf numFmtId="49" fontId="18" fillId="0" borderId="7" xfId="0" applyNumberFormat="1" applyFont="1" applyBorder="1" applyAlignment="1">
      <alignment horizontal="center" vertical="center"/>
    </xf>
    <xf numFmtId="4" fontId="18" fillId="0" borderId="22" xfId="0" applyNumberFormat="1" applyFont="1" applyFill="1" applyBorder="1" applyAlignment="1">
      <alignment horizontal="center" vertical="top" wrapText="1"/>
    </xf>
    <xf numFmtId="4" fontId="18" fillId="0" borderId="28" xfId="0" applyNumberFormat="1" applyFont="1" applyFill="1" applyBorder="1" applyAlignment="1">
      <alignment horizontal="center" vertical="top" wrapText="1"/>
    </xf>
    <xf numFmtId="49" fontId="18" fillId="0" borderId="11" xfId="0" applyNumberFormat="1" applyFont="1" applyFill="1" applyBorder="1" applyAlignment="1">
      <alignment horizontal="center" vertical="center"/>
    </xf>
    <xf numFmtId="4" fontId="18" fillId="0" borderId="22" xfId="0" applyNumberFormat="1" applyFont="1" applyFill="1" applyBorder="1" applyAlignment="1">
      <alignment horizontal="left" vertical="top" wrapText="1" indent="1"/>
    </xf>
    <xf numFmtId="4" fontId="18" fillId="0" borderId="28" xfId="0" applyNumberFormat="1" applyFont="1" applyFill="1" applyBorder="1" applyAlignment="1">
      <alignment horizontal="left" vertical="top" wrapText="1" indent="1"/>
    </xf>
    <xf numFmtId="4" fontId="18" fillId="0" borderId="20" xfId="0" applyNumberFormat="1" applyFont="1" applyFill="1" applyBorder="1" applyAlignment="1">
      <alignment horizontal="left" vertical="top" wrapText="1" indent="1"/>
    </xf>
    <xf numFmtId="4" fontId="6" fillId="0" borderId="22" xfId="0" applyNumberFormat="1" applyFont="1" applyFill="1" applyBorder="1" applyAlignment="1">
      <alignment horizontal="left" vertical="center" wrapText="1" shrinkToFit="1"/>
    </xf>
    <xf numFmtId="4" fontId="6" fillId="0" borderId="28" xfId="0" applyNumberFormat="1" applyFont="1" applyFill="1" applyBorder="1" applyAlignment="1">
      <alignment horizontal="left" vertical="center" wrapText="1" shrinkToFit="1"/>
    </xf>
    <xf numFmtId="4" fontId="6" fillId="0" borderId="20" xfId="0" applyNumberFormat="1" applyFont="1" applyFill="1" applyBorder="1" applyAlignment="1">
      <alignment horizontal="left" vertical="center" wrapText="1" shrinkToFit="1"/>
    </xf>
    <xf numFmtId="4" fontId="18" fillId="0" borderId="20" xfId="0" applyNumberFormat="1" applyFont="1" applyFill="1" applyBorder="1" applyAlignment="1">
      <alignment horizontal="center" vertical="top" wrapText="1"/>
    </xf>
    <xf numFmtId="170" fontId="6" fillId="0" borderId="7" xfId="0" applyNumberFormat="1" applyFont="1" applyBorder="1" applyAlignment="1">
      <alignment horizontal="center" vertical="center"/>
    </xf>
    <xf numFmtId="4" fontId="6" fillId="0" borderId="7"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cellXfs>
  <cellStyles count="6">
    <cellStyle name="Обычный" xfId="0" builtinId="0"/>
    <cellStyle name="Пояснение 2" xfId="1"/>
    <cellStyle name="Финансовый" xfId="4" builtinId="3"/>
    <cellStyle name="Финансовый 2" xfId="2"/>
    <cellStyle name="Финансовый 2 2" xfId="3"/>
    <cellStyle name="Финансовый 3" xfId="5"/>
  </cellStyles>
  <dxfs count="0"/>
  <tableStyles count="0" defaultTableStyle="TableStyleMedium2" defaultPivotStyle="PivotStyleLight16"/>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2E75B6"/>
      <rgbColor rgb="FFD0CECE"/>
      <rgbColor rgb="FF808080"/>
      <rgbColor rgb="FF5B9BD5"/>
      <rgbColor rgb="FF993366"/>
      <rgbColor rgb="FFFFF2CC"/>
      <rgbColor rgb="FFDEEBF7"/>
      <rgbColor rgb="FF660066"/>
      <rgbColor rgb="FFFBE5D6"/>
      <rgbColor rgb="FF0070C0"/>
      <rgbColor rgb="FFE3D5FF"/>
      <rgbColor rgb="FF000080"/>
      <rgbColor rgb="FFFF00FF"/>
      <rgbColor rgb="FFFFE699"/>
      <rgbColor rgb="FF00FFFF"/>
      <rgbColor rgb="FF800080"/>
      <rgbColor rgb="FF800000"/>
      <rgbColor rgb="FF008080"/>
      <rgbColor rgb="FF0000FF"/>
      <rgbColor rgb="FF00CCFF"/>
      <rgbColor rgb="FFDAE3F3"/>
      <rgbColor rgb="FFE2F0D9"/>
      <rgbColor rgb="FFFFFF99"/>
      <rgbColor rgb="FFC5E0B4"/>
      <rgbColor rgb="FFF4B183"/>
      <rgbColor rgb="FFFFCCCC"/>
      <rgbColor rgb="FFF8CBAD"/>
      <rgbColor rgb="FF4472C4"/>
      <rgbColor rgb="FF33CCCC"/>
      <rgbColor rgb="FF99CC00"/>
      <rgbColor rgb="FFFFD966"/>
      <rgbColor rgb="FFFF9900"/>
      <rgbColor rgb="FFFF6600"/>
      <rgbColor rgb="FF666699"/>
      <rgbColor rgb="FFD9D9D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5"/>
  <sheetViews>
    <sheetView tabSelected="1" view="pageBreakPreview" zoomScale="57" zoomScaleNormal="50" zoomScaleSheetLayoutView="57" zoomScalePageLayoutView="65" workbookViewId="0">
      <pane xSplit="3" ySplit="4" topLeftCell="D118" activePane="bottomRight" state="frozen"/>
      <selection pane="topRight" activeCell="I1" sqref="I1"/>
      <selection pane="bottomLeft" activeCell="A353" sqref="A353"/>
      <selection pane="bottomRight" activeCell="G122" sqref="G122:G125"/>
    </sheetView>
  </sheetViews>
  <sheetFormatPr defaultColWidth="9.140625" defaultRowHeight="20.25" x14ac:dyDescent="0.3"/>
  <cols>
    <col min="1" max="1" width="10.5703125" style="1" customWidth="1"/>
    <col min="2" max="2" width="74.42578125" style="2" customWidth="1"/>
    <col min="3" max="3" width="26.28515625" style="3" customWidth="1"/>
    <col min="4" max="4" width="19.7109375" style="106" customWidth="1"/>
    <col min="5" max="5" width="21.85546875" style="106" customWidth="1"/>
    <col min="6" max="6" width="22.42578125" style="106" customWidth="1"/>
    <col min="7" max="7" width="233.85546875" style="2" customWidth="1"/>
  </cols>
  <sheetData>
    <row r="1" spans="1:7" x14ac:dyDescent="0.3">
      <c r="B1" s="46"/>
    </row>
    <row r="2" spans="1:7" ht="107.25" customHeight="1" thickBot="1" x14ac:dyDescent="0.3">
      <c r="A2" s="207" t="s">
        <v>0</v>
      </c>
      <c r="B2" s="207"/>
      <c r="C2" s="207"/>
      <c r="D2" s="207"/>
      <c r="E2" s="207"/>
      <c r="F2" s="207"/>
      <c r="G2" s="207"/>
    </row>
    <row r="3" spans="1:7" ht="101.25" customHeight="1" thickBot="1" x14ac:dyDescent="0.3">
      <c r="A3" s="4" t="s">
        <v>1</v>
      </c>
      <c r="B3" s="5" t="s">
        <v>2</v>
      </c>
      <c r="C3" s="41"/>
      <c r="D3" s="208" t="s">
        <v>83</v>
      </c>
      <c r="E3" s="208"/>
      <c r="F3" s="208"/>
      <c r="G3" s="209" t="s">
        <v>3</v>
      </c>
    </row>
    <row r="4" spans="1:7" ht="140.25" customHeight="1" thickBot="1" x14ac:dyDescent="0.3">
      <c r="A4" s="4"/>
      <c r="B4" s="6" t="s">
        <v>4</v>
      </c>
      <c r="C4" s="7" t="s">
        <v>5</v>
      </c>
      <c r="D4" s="8" t="s">
        <v>29</v>
      </c>
      <c r="E4" s="7" t="s">
        <v>84</v>
      </c>
      <c r="F4" s="9" t="s">
        <v>98</v>
      </c>
      <c r="G4" s="209"/>
    </row>
    <row r="5" spans="1:7" s="10" customFormat="1" ht="24.75" customHeight="1" thickBot="1" x14ac:dyDescent="0.3">
      <c r="A5" s="214"/>
      <c r="B5" s="215" t="s">
        <v>73</v>
      </c>
      <c r="C5" s="82" t="s">
        <v>6</v>
      </c>
      <c r="D5" s="107">
        <f>D6+D7+D8</f>
        <v>252.51593892</v>
      </c>
      <c r="E5" s="107">
        <f>E6+E7+E8</f>
        <v>243.61287628999997</v>
      </c>
      <c r="F5" s="107">
        <f>F6+F7+F8</f>
        <v>124.46858098999999</v>
      </c>
      <c r="G5" s="216"/>
    </row>
    <row r="6" spans="1:7" s="10" customFormat="1" ht="24.75" customHeight="1" thickBot="1" x14ac:dyDescent="0.3">
      <c r="A6" s="214"/>
      <c r="B6" s="215"/>
      <c r="C6" s="83" t="s">
        <v>7</v>
      </c>
      <c r="D6" s="108">
        <f>D109+D11</f>
        <v>44.428491950000002</v>
      </c>
      <c r="E6" s="108">
        <f t="shared" ref="E6:F6" si="0">E109+E11</f>
        <v>44.428491950000002</v>
      </c>
      <c r="F6" s="108">
        <f t="shared" si="0"/>
        <v>38.179398899999995</v>
      </c>
      <c r="G6" s="216"/>
    </row>
    <row r="7" spans="1:7" s="10" customFormat="1" ht="24.75" customHeight="1" thickBot="1" x14ac:dyDescent="0.3">
      <c r="A7" s="214"/>
      <c r="B7" s="215"/>
      <c r="C7" s="83" t="s">
        <v>8</v>
      </c>
      <c r="D7" s="108">
        <f>D110+D12</f>
        <v>193.73551796999999</v>
      </c>
      <c r="E7" s="108">
        <f>E110+E12</f>
        <v>186.08043633999998</v>
      </c>
      <c r="F7" s="108">
        <f>F110+F12</f>
        <v>76.734991019999995</v>
      </c>
      <c r="G7" s="216"/>
    </row>
    <row r="8" spans="1:7" s="10" customFormat="1" ht="24.75" customHeight="1" thickBot="1" x14ac:dyDescent="0.3">
      <c r="A8" s="214"/>
      <c r="B8" s="215"/>
      <c r="C8" s="84" t="s">
        <v>9</v>
      </c>
      <c r="D8" s="108">
        <f>D111+D13</f>
        <v>14.351928999999998</v>
      </c>
      <c r="E8" s="108">
        <f>E111+E13</f>
        <v>13.103947999999999</v>
      </c>
      <c r="F8" s="108">
        <f>F111+F13</f>
        <v>9.5541910700000017</v>
      </c>
      <c r="G8" s="216"/>
    </row>
    <row r="9" spans="1:7" s="10" customFormat="1" ht="11.25" customHeight="1" thickBot="1" x14ac:dyDescent="0.3">
      <c r="A9" s="11"/>
      <c r="B9" s="12"/>
      <c r="C9" s="13"/>
      <c r="D9" s="14"/>
      <c r="E9" s="14"/>
      <c r="F9" s="14"/>
      <c r="G9" s="14"/>
    </row>
    <row r="10" spans="1:7" s="10" customFormat="1" ht="24.75" customHeight="1" thickBot="1" x14ac:dyDescent="0.3">
      <c r="A10" s="161"/>
      <c r="B10" s="162" t="s">
        <v>10</v>
      </c>
      <c r="C10" s="15" t="s">
        <v>6</v>
      </c>
      <c r="D10" s="17">
        <f>SUM(D11:D13)</f>
        <v>68.983033820000003</v>
      </c>
      <c r="E10" s="17">
        <f>SUM(E11:E13)</f>
        <v>64.185971190000004</v>
      </c>
      <c r="F10" s="17">
        <f>SUM(F11:F13)</f>
        <v>54.895844490000002</v>
      </c>
      <c r="G10" s="217"/>
    </row>
    <row r="11" spans="1:7" s="10" customFormat="1" ht="24.75" customHeight="1" thickBot="1" x14ac:dyDescent="0.3">
      <c r="A11" s="161"/>
      <c r="B11" s="162"/>
      <c r="C11" s="18" t="s">
        <v>7</v>
      </c>
      <c r="D11" s="85">
        <f>D49+D60+D75+D92+D103</f>
        <v>44.428491950000002</v>
      </c>
      <c r="E11" s="85">
        <f t="shared" ref="E11:F11" si="1">E49+E60+E75+E92+E103</f>
        <v>44.428491950000002</v>
      </c>
      <c r="F11" s="85">
        <f t="shared" si="1"/>
        <v>38.179398899999995</v>
      </c>
      <c r="G11" s="217"/>
    </row>
    <row r="12" spans="1:7" s="10" customFormat="1" ht="24.75" customHeight="1" thickBot="1" x14ac:dyDescent="0.3">
      <c r="A12" s="161"/>
      <c r="B12" s="162"/>
      <c r="C12" s="18" t="s">
        <v>8</v>
      </c>
      <c r="D12" s="85">
        <f>D50+D61+D76+D93+D104</f>
        <v>13.98070392</v>
      </c>
      <c r="E12" s="85">
        <f t="shared" ref="E12:F12" si="2">E50+E61+E76+E93+E104</f>
        <v>10.33862229</v>
      </c>
      <c r="F12" s="85">
        <f t="shared" si="2"/>
        <v>9.9810694000000009</v>
      </c>
      <c r="G12" s="217"/>
    </row>
    <row r="13" spans="1:7" s="10" customFormat="1" ht="24.75" customHeight="1" thickBot="1" x14ac:dyDescent="0.3">
      <c r="A13" s="161"/>
      <c r="B13" s="162"/>
      <c r="C13" s="19" t="s">
        <v>9</v>
      </c>
      <c r="D13" s="85">
        <f>D51+D62+D77+D94+D105</f>
        <v>10.573837949999998</v>
      </c>
      <c r="E13" s="85">
        <f>E51+E62+E77+E94+E105</f>
        <v>9.4188569499999986</v>
      </c>
      <c r="F13" s="85">
        <f>F51+F62+F77+F94+F105</f>
        <v>6.7353761900000011</v>
      </c>
      <c r="G13" s="217"/>
    </row>
    <row r="14" spans="1:7" s="10" customFormat="1" ht="11.25" customHeight="1" thickBot="1" x14ac:dyDescent="0.3">
      <c r="A14" s="20"/>
      <c r="B14" s="13"/>
      <c r="C14" s="13"/>
      <c r="D14" s="109"/>
      <c r="E14" s="109"/>
      <c r="F14" s="109"/>
      <c r="G14" s="21"/>
    </row>
    <row r="15" spans="1:7" ht="39.75" customHeight="1" thickBot="1" x14ac:dyDescent="0.3">
      <c r="A15" s="22"/>
      <c r="B15" s="23"/>
      <c r="C15" s="23"/>
      <c r="D15" s="24" t="s">
        <v>11</v>
      </c>
      <c r="E15" s="25" t="s">
        <v>12</v>
      </c>
      <c r="F15" s="26"/>
      <c r="G15" s="23"/>
    </row>
    <row r="16" spans="1:7" ht="21" customHeight="1" thickBot="1" x14ac:dyDescent="0.3">
      <c r="A16" s="204" t="s">
        <v>13</v>
      </c>
      <c r="B16" s="204"/>
      <c r="C16" s="204"/>
      <c r="D16" s="204"/>
      <c r="E16" s="204"/>
      <c r="F16" s="204"/>
      <c r="G16" s="204"/>
    </row>
    <row r="17" spans="1:7" ht="29.25" customHeight="1" x14ac:dyDescent="0.25">
      <c r="A17" s="27"/>
      <c r="B17" s="28" t="s">
        <v>14</v>
      </c>
      <c r="C17" s="179" t="s">
        <v>33</v>
      </c>
      <c r="D17" s="180"/>
      <c r="E17" s="180"/>
      <c r="F17" s="181"/>
      <c r="G17" s="58"/>
    </row>
    <row r="18" spans="1:7" ht="33.75" customHeight="1" x14ac:dyDescent="0.25">
      <c r="A18" s="210" t="s">
        <v>15</v>
      </c>
      <c r="B18" s="196" t="s">
        <v>44</v>
      </c>
      <c r="C18" s="88" t="s">
        <v>16</v>
      </c>
      <c r="D18" s="89">
        <f>SUM(D19:D21)</f>
        <v>3.0590000000000002</v>
      </c>
      <c r="E18" s="90">
        <f>SUM(E19:E21)</f>
        <v>3.0590000000000002</v>
      </c>
      <c r="F18" s="90">
        <f>SUM(F19:F21)</f>
        <v>2.83</v>
      </c>
      <c r="G18" s="211" t="s">
        <v>108</v>
      </c>
    </row>
    <row r="19" spans="1:7" ht="34.5" customHeight="1" x14ac:dyDescent="0.25">
      <c r="A19" s="210"/>
      <c r="B19" s="196"/>
      <c r="C19" s="91" t="s">
        <v>7</v>
      </c>
      <c r="D19" s="92">
        <v>0</v>
      </c>
      <c r="E19" s="92">
        <v>0</v>
      </c>
      <c r="F19" s="93">
        <v>0</v>
      </c>
      <c r="G19" s="212"/>
    </row>
    <row r="20" spans="1:7" ht="27.75" customHeight="1" x14ac:dyDescent="0.25">
      <c r="A20" s="210"/>
      <c r="B20" s="196"/>
      <c r="C20" s="91" t="s">
        <v>8</v>
      </c>
      <c r="D20" s="92">
        <v>2.9670000000000001</v>
      </c>
      <c r="E20" s="92">
        <v>2.9670000000000001</v>
      </c>
      <c r="F20" s="93">
        <v>2.738</v>
      </c>
      <c r="G20" s="212"/>
    </row>
    <row r="21" spans="1:7" ht="222" customHeight="1" x14ac:dyDescent="0.25">
      <c r="A21" s="210"/>
      <c r="B21" s="196"/>
      <c r="C21" s="94" t="s">
        <v>9</v>
      </c>
      <c r="D21" s="92">
        <v>9.1999999999999998E-2</v>
      </c>
      <c r="E21" s="93">
        <v>9.1999999999999998E-2</v>
      </c>
      <c r="F21" s="93">
        <v>9.1999999999999998E-2</v>
      </c>
      <c r="G21" s="213"/>
    </row>
    <row r="22" spans="1:7" ht="29.25" customHeight="1" x14ac:dyDescent="0.25">
      <c r="A22" s="221" t="s">
        <v>34</v>
      </c>
      <c r="B22" s="114" t="s">
        <v>75</v>
      </c>
      <c r="C22" s="88" t="s">
        <v>16</v>
      </c>
      <c r="D22" s="89">
        <f>SUM(D23:D25)</f>
        <v>5.0229999999999997E-2</v>
      </c>
      <c r="E22" s="89">
        <f>SUM(E23:E25)</f>
        <v>0.05</v>
      </c>
      <c r="F22" s="90">
        <f>SUM(F23:F25)</f>
        <v>0.05</v>
      </c>
      <c r="G22" s="218" t="s">
        <v>85</v>
      </c>
    </row>
    <row r="23" spans="1:7" ht="27.75" customHeight="1" x14ac:dyDescent="0.25">
      <c r="A23" s="221"/>
      <c r="B23" s="114"/>
      <c r="C23" s="91" t="s">
        <v>7</v>
      </c>
      <c r="D23" s="92">
        <v>0</v>
      </c>
      <c r="E23" s="92">
        <v>0</v>
      </c>
      <c r="F23" s="93">
        <v>0</v>
      </c>
      <c r="G23" s="219"/>
    </row>
    <row r="24" spans="1:7" ht="27" customHeight="1" x14ac:dyDescent="0.25">
      <c r="A24" s="221"/>
      <c r="B24" s="114"/>
      <c r="C24" s="91" t="s">
        <v>8</v>
      </c>
      <c r="D24" s="92">
        <v>0</v>
      </c>
      <c r="E24" s="92">
        <v>0</v>
      </c>
      <c r="F24" s="93">
        <v>0</v>
      </c>
      <c r="G24" s="219"/>
    </row>
    <row r="25" spans="1:7" ht="24" customHeight="1" x14ac:dyDescent="0.25">
      <c r="A25" s="221"/>
      <c r="B25" s="114"/>
      <c r="C25" s="94" t="s">
        <v>9</v>
      </c>
      <c r="D25" s="92">
        <v>5.0229999999999997E-2</v>
      </c>
      <c r="E25" s="92">
        <v>0.05</v>
      </c>
      <c r="F25" s="93">
        <v>0.05</v>
      </c>
      <c r="G25" s="220"/>
    </row>
    <row r="26" spans="1:7" ht="27" customHeight="1" x14ac:dyDescent="0.25">
      <c r="A26" s="170" t="s">
        <v>35</v>
      </c>
      <c r="B26" s="114" t="s">
        <v>45</v>
      </c>
      <c r="C26" s="88" t="s">
        <v>16</v>
      </c>
      <c r="D26" s="89">
        <f>SUM(D27:D29)</f>
        <v>0.86799999999999999</v>
      </c>
      <c r="E26" s="89">
        <f>SUM(E27:E29)</f>
        <v>0</v>
      </c>
      <c r="F26" s="89">
        <f>SUM(F27:F29)</f>
        <v>0</v>
      </c>
      <c r="G26" s="218" t="s">
        <v>109</v>
      </c>
    </row>
    <row r="27" spans="1:7" ht="24" customHeight="1" x14ac:dyDescent="0.25">
      <c r="A27" s="170"/>
      <c r="B27" s="114"/>
      <c r="C27" s="91" t="s">
        <v>7</v>
      </c>
      <c r="D27" s="92">
        <v>0</v>
      </c>
      <c r="E27" s="92">
        <v>0</v>
      </c>
      <c r="F27" s="93">
        <v>0</v>
      </c>
      <c r="G27" s="219"/>
    </row>
    <row r="28" spans="1:7" ht="24.75" customHeight="1" x14ac:dyDescent="0.25">
      <c r="A28" s="170"/>
      <c r="B28" s="114"/>
      <c r="C28" s="91" t="s">
        <v>8</v>
      </c>
      <c r="D28" s="92">
        <v>0.84199999999999997</v>
      </c>
      <c r="E28" s="92">
        <v>0</v>
      </c>
      <c r="F28" s="92">
        <v>0</v>
      </c>
      <c r="G28" s="219"/>
    </row>
    <row r="29" spans="1:7" ht="32.25" customHeight="1" x14ac:dyDescent="0.25">
      <c r="A29" s="170"/>
      <c r="B29" s="114"/>
      <c r="C29" s="91" t="s">
        <v>9</v>
      </c>
      <c r="D29" s="92">
        <v>2.5999999999999999E-2</v>
      </c>
      <c r="E29" s="92">
        <v>0</v>
      </c>
      <c r="F29" s="92">
        <v>0</v>
      </c>
      <c r="G29" s="220"/>
    </row>
    <row r="30" spans="1:7" ht="26.25" customHeight="1" x14ac:dyDescent="0.25">
      <c r="A30" s="170" t="s">
        <v>66</v>
      </c>
      <c r="B30" s="114" t="s">
        <v>46</v>
      </c>
      <c r="C30" s="88" t="s">
        <v>16</v>
      </c>
      <c r="D30" s="89">
        <f>SUM(D31:D33)</f>
        <v>0.46400000000000002</v>
      </c>
      <c r="E30" s="89">
        <f>SUM(E31:E33)</f>
        <v>0.22800000000000001</v>
      </c>
      <c r="F30" s="90">
        <f>SUM(F31:F33)</f>
        <v>0.22800000000000001</v>
      </c>
      <c r="G30" s="211" t="s">
        <v>89</v>
      </c>
    </row>
    <row r="31" spans="1:7" ht="24.75" customHeight="1" x14ac:dyDescent="0.25">
      <c r="A31" s="170"/>
      <c r="B31" s="114"/>
      <c r="C31" s="91" t="s">
        <v>7</v>
      </c>
      <c r="D31" s="92">
        <v>0</v>
      </c>
      <c r="E31" s="92">
        <v>0</v>
      </c>
      <c r="F31" s="93">
        <v>0</v>
      </c>
      <c r="G31" s="212"/>
    </row>
    <row r="32" spans="1:7" ht="26.25" customHeight="1" x14ac:dyDescent="0.25">
      <c r="A32" s="170"/>
      <c r="B32" s="114"/>
      <c r="C32" s="91" t="s">
        <v>8</v>
      </c>
      <c r="D32" s="92">
        <v>0.45</v>
      </c>
      <c r="E32" s="92">
        <v>0.221</v>
      </c>
      <c r="F32" s="92">
        <v>0.221</v>
      </c>
      <c r="G32" s="212"/>
    </row>
    <row r="33" spans="1:7" ht="30.75" customHeight="1" x14ac:dyDescent="0.25">
      <c r="A33" s="170"/>
      <c r="B33" s="114"/>
      <c r="C33" s="91" t="s">
        <v>9</v>
      </c>
      <c r="D33" s="92">
        <v>1.4E-2</v>
      </c>
      <c r="E33" s="92">
        <v>7.0000000000000001E-3</v>
      </c>
      <c r="F33" s="92">
        <v>7.0000000000000001E-3</v>
      </c>
      <c r="G33" s="213"/>
    </row>
    <row r="34" spans="1:7" s="10" customFormat="1" ht="21.75" customHeight="1" x14ac:dyDescent="0.25">
      <c r="A34" s="222" t="s">
        <v>67</v>
      </c>
      <c r="B34" s="114" t="s">
        <v>17</v>
      </c>
      <c r="C34" s="88" t="s">
        <v>16</v>
      </c>
      <c r="D34" s="95">
        <f>SUM(D35:D37)</f>
        <v>2.5920000000000001</v>
      </c>
      <c r="E34" s="95">
        <f>SUM(E35:E37)</f>
        <v>2.2269999999999999</v>
      </c>
      <c r="F34" s="96">
        <f>SUM(F35:F37)</f>
        <v>2.2269999999999999</v>
      </c>
      <c r="G34" s="223" t="s">
        <v>94</v>
      </c>
    </row>
    <row r="35" spans="1:7" ht="21.75" customHeight="1" x14ac:dyDescent="0.25">
      <c r="A35" s="222"/>
      <c r="B35" s="114"/>
      <c r="C35" s="91" t="s">
        <v>7</v>
      </c>
      <c r="D35" s="92">
        <v>0</v>
      </c>
      <c r="E35" s="92">
        <v>0</v>
      </c>
      <c r="F35" s="93">
        <v>0</v>
      </c>
      <c r="G35" s="224"/>
    </row>
    <row r="36" spans="1:7" ht="21.75" customHeight="1" x14ac:dyDescent="0.25">
      <c r="A36" s="222"/>
      <c r="B36" s="114"/>
      <c r="C36" s="91" t="s">
        <v>8</v>
      </c>
      <c r="D36" s="92">
        <v>2.5150000000000001</v>
      </c>
      <c r="E36" s="92">
        <v>2.15</v>
      </c>
      <c r="F36" s="92">
        <v>2.15</v>
      </c>
      <c r="G36" s="224"/>
    </row>
    <row r="37" spans="1:7" ht="81" customHeight="1" x14ac:dyDescent="0.25">
      <c r="A37" s="222"/>
      <c r="B37" s="114"/>
      <c r="C37" s="91" t="s">
        <v>9</v>
      </c>
      <c r="D37" s="92">
        <v>7.6999999999999999E-2</v>
      </c>
      <c r="E37" s="92">
        <v>7.6999999999999999E-2</v>
      </c>
      <c r="F37" s="92">
        <v>7.6999999999999999E-2</v>
      </c>
      <c r="G37" s="224"/>
    </row>
    <row r="38" spans="1:7" s="10" customFormat="1" ht="21.75" customHeight="1" x14ac:dyDescent="0.25">
      <c r="A38" s="170" t="s">
        <v>68</v>
      </c>
      <c r="B38" s="114" t="s">
        <v>18</v>
      </c>
      <c r="C38" s="88" t="s">
        <v>16</v>
      </c>
      <c r="D38" s="95">
        <f>SUM(D39:D41)</f>
        <v>0.45800000000000002</v>
      </c>
      <c r="E38" s="95">
        <f>SUM(E39:E41)</f>
        <v>0.40699999999999997</v>
      </c>
      <c r="F38" s="96">
        <f>SUM(F39:F41)</f>
        <v>0.40699999999999997</v>
      </c>
      <c r="G38" s="223" t="s">
        <v>110</v>
      </c>
    </row>
    <row r="39" spans="1:7" ht="21.75" customHeight="1" x14ac:dyDescent="0.25">
      <c r="A39" s="170"/>
      <c r="B39" s="114"/>
      <c r="C39" s="91" t="s">
        <v>7</v>
      </c>
      <c r="D39" s="92">
        <v>0</v>
      </c>
      <c r="E39" s="92">
        <v>0</v>
      </c>
      <c r="F39" s="93">
        <v>0</v>
      </c>
      <c r="G39" s="224"/>
    </row>
    <row r="40" spans="1:7" ht="21.75" customHeight="1" x14ac:dyDescent="0.25">
      <c r="A40" s="170"/>
      <c r="B40" s="114"/>
      <c r="C40" s="91" t="s">
        <v>8</v>
      </c>
      <c r="D40" s="92">
        <v>0</v>
      </c>
      <c r="E40" s="92">
        <v>0</v>
      </c>
      <c r="F40" s="93">
        <v>0</v>
      </c>
      <c r="G40" s="224"/>
    </row>
    <row r="41" spans="1:7" ht="319.5" customHeight="1" x14ac:dyDescent="0.25">
      <c r="A41" s="170"/>
      <c r="B41" s="114"/>
      <c r="C41" s="91" t="s">
        <v>9</v>
      </c>
      <c r="D41" s="92">
        <v>0.45800000000000002</v>
      </c>
      <c r="E41" s="92">
        <v>0.40699999999999997</v>
      </c>
      <c r="F41" s="92">
        <v>0.40699999999999997</v>
      </c>
      <c r="G41" s="232"/>
    </row>
    <row r="42" spans="1:7" ht="21" customHeight="1" thickBot="1" x14ac:dyDescent="0.3">
      <c r="A42" s="205" t="s">
        <v>42</v>
      </c>
      <c r="B42" s="205"/>
      <c r="C42" s="205"/>
      <c r="D42" s="205"/>
      <c r="E42" s="205"/>
      <c r="F42" s="205"/>
      <c r="G42" s="205"/>
    </row>
    <row r="43" spans="1:7" ht="26.25" customHeight="1" x14ac:dyDescent="0.25">
      <c r="A43" s="27"/>
      <c r="B43" s="28" t="s">
        <v>14</v>
      </c>
      <c r="C43" s="179" t="s">
        <v>33</v>
      </c>
      <c r="D43" s="180"/>
      <c r="E43" s="180"/>
      <c r="F43" s="181"/>
      <c r="G43" s="59"/>
    </row>
    <row r="44" spans="1:7" s="10" customFormat="1" ht="21.75" customHeight="1" x14ac:dyDescent="0.25">
      <c r="A44" s="170" t="s">
        <v>80</v>
      </c>
      <c r="B44" s="131" t="s">
        <v>43</v>
      </c>
      <c r="C44" s="29" t="s">
        <v>16</v>
      </c>
      <c r="D44" s="31">
        <f>SUM(D45:D47)</f>
        <v>2.5000000000000001E-2</v>
      </c>
      <c r="E44" s="31">
        <f>SUM(E45:E47)</f>
        <v>2.5000000000000001E-2</v>
      </c>
      <c r="F44" s="44">
        <f>SUM(F45:F47)</f>
        <v>2.5000000000000001E-2</v>
      </c>
      <c r="G44" s="191" t="s">
        <v>111</v>
      </c>
    </row>
    <row r="45" spans="1:7" ht="21.75" customHeight="1" x14ac:dyDescent="0.25">
      <c r="A45" s="170"/>
      <c r="B45" s="131"/>
      <c r="C45" s="30" t="s">
        <v>7</v>
      </c>
      <c r="D45" s="32">
        <v>0</v>
      </c>
      <c r="E45" s="32">
        <v>0</v>
      </c>
      <c r="F45" s="45">
        <v>0</v>
      </c>
      <c r="G45" s="191"/>
    </row>
    <row r="46" spans="1:7" ht="21.75" customHeight="1" x14ac:dyDescent="0.25">
      <c r="A46" s="170"/>
      <c r="B46" s="131"/>
      <c r="C46" s="30" t="s">
        <v>8</v>
      </c>
      <c r="D46" s="32">
        <v>0</v>
      </c>
      <c r="E46" s="32">
        <v>0</v>
      </c>
      <c r="F46" s="45">
        <v>0</v>
      </c>
      <c r="G46" s="191"/>
    </row>
    <row r="47" spans="1:7" ht="90.75" customHeight="1" x14ac:dyDescent="0.25">
      <c r="A47" s="170"/>
      <c r="B47" s="131"/>
      <c r="C47" s="30" t="s">
        <v>9</v>
      </c>
      <c r="D47" s="32">
        <v>2.5000000000000001E-2</v>
      </c>
      <c r="E47" s="32">
        <v>2.5000000000000001E-2</v>
      </c>
      <c r="F47" s="32">
        <v>2.5000000000000001E-2</v>
      </c>
      <c r="G47" s="191"/>
    </row>
    <row r="48" spans="1:7" s="10" customFormat="1" ht="41.25" thickBot="1" x14ac:dyDescent="0.3">
      <c r="A48" s="206" t="str">
        <f>D15</f>
        <v>I</v>
      </c>
      <c r="B48" s="33" t="s">
        <v>19</v>
      </c>
      <c r="C48" s="34" t="s">
        <v>6</v>
      </c>
      <c r="D48" s="35">
        <f>D49+D50+D51</f>
        <v>7.5162300000000002</v>
      </c>
      <c r="E48" s="35">
        <f>E49+E50+E51</f>
        <v>5.9960000000000004</v>
      </c>
      <c r="F48" s="35">
        <f>F49+F50+F51</f>
        <v>5.7670000000000003</v>
      </c>
      <c r="G48" s="172"/>
    </row>
    <row r="49" spans="1:7" s="38" customFormat="1" ht="21" customHeight="1" thickBot="1" x14ac:dyDescent="0.3">
      <c r="A49" s="206"/>
      <c r="B49" s="167" t="str">
        <f>E15</f>
        <v>ДЕМОГРАФИЯ</v>
      </c>
      <c r="C49" s="36" t="s">
        <v>7</v>
      </c>
      <c r="D49" s="37">
        <f>D19+D23+D31+D27+D35+D39+D45</f>
        <v>0</v>
      </c>
      <c r="E49" s="37">
        <f t="shared" ref="E49:F49" si="3">E19+E23+E31+E27+E35+E39+E45</f>
        <v>0</v>
      </c>
      <c r="F49" s="37">
        <f t="shared" si="3"/>
        <v>0</v>
      </c>
      <c r="G49" s="172"/>
    </row>
    <row r="50" spans="1:7" s="38" customFormat="1" ht="28.5" customHeight="1" thickBot="1" x14ac:dyDescent="0.3">
      <c r="A50" s="206"/>
      <c r="B50" s="167"/>
      <c r="C50" s="36" t="s">
        <v>8</v>
      </c>
      <c r="D50" s="37">
        <f>D40+D36+D32+D24+D20+D46+D28</f>
        <v>6.774</v>
      </c>
      <c r="E50" s="37">
        <f t="shared" ref="E50:F50" si="4">E40+E36+E32+E24+E20+E46+E28</f>
        <v>5.3380000000000001</v>
      </c>
      <c r="F50" s="37">
        <f t="shared" si="4"/>
        <v>5.109</v>
      </c>
      <c r="G50" s="172"/>
    </row>
    <row r="51" spans="1:7" s="10" customFormat="1" ht="21" customHeight="1" thickBot="1" x14ac:dyDescent="0.3">
      <c r="A51" s="206"/>
      <c r="B51" s="167"/>
      <c r="C51" s="39" t="s">
        <v>9</v>
      </c>
      <c r="D51" s="37">
        <f>D41+D37+D33+D25+D21+D47+D29</f>
        <v>0.74223000000000006</v>
      </c>
      <c r="E51" s="37">
        <f t="shared" ref="E51:F51" si="5">E41+E37+E33+E25+E21+E47+E29</f>
        <v>0.65800000000000003</v>
      </c>
      <c r="F51" s="37">
        <f t="shared" si="5"/>
        <v>0.65800000000000003</v>
      </c>
      <c r="G51" s="172"/>
    </row>
    <row r="52" spans="1:7" s="10" customFormat="1" ht="39.75" customHeight="1" thickBot="1" x14ac:dyDescent="0.3">
      <c r="A52" s="22"/>
      <c r="B52" s="23"/>
      <c r="C52" s="23"/>
      <c r="D52" s="24" t="s">
        <v>20</v>
      </c>
      <c r="E52" s="25" t="s">
        <v>21</v>
      </c>
      <c r="F52" s="26"/>
      <c r="G52" s="23"/>
    </row>
    <row r="53" spans="1:7" s="10" customFormat="1" ht="21" customHeight="1" thickBot="1" x14ac:dyDescent="0.3">
      <c r="A53" s="204" t="s">
        <v>39</v>
      </c>
      <c r="B53" s="204"/>
      <c r="C53" s="204"/>
      <c r="D53" s="204"/>
      <c r="E53" s="204"/>
      <c r="F53" s="204"/>
      <c r="G53" s="204"/>
    </row>
    <row r="54" spans="1:7" s="10" customFormat="1" ht="19.5" x14ac:dyDescent="0.25">
      <c r="A54" s="27"/>
      <c r="B54" s="28" t="s">
        <v>14</v>
      </c>
      <c r="C54" s="179" t="s">
        <v>33</v>
      </c>
      <c r="D54" s="180"/>
      <c r="E54" s="180"/>
      <c r="F54" s="181"/>
      <c r="G54" s="58"/>
    </row>
    <row r="55" spans="1:7" s="10" customFormat="1" ht="22.5" customHeight="1" x14ac:dyDescent="0.25">
      <c r="A55" s="170" t="s">
        <v>22</v>
      </c>
      <c r="B55" s="131" t="s">
        <v>23</v>
      </c>
      <c r="C55" s="88" t="s">
        <v>16</v>
      </c>
      <c r="D55" s="60">
        <f>SUM(D56:D58)</f>
        <v>6.3</v>
      </c>
      <c r="E55" s="31">
        <f>SUM(E56:E58)</f>
        <v>4.0979999999999999</v>
      </c>
      <c r="F55" s="44">
        <f>SUM(F56:F58)</f>
        <v>4.0979999999999999</v>
      </c>
      <c r="G55" s="191" t="s">
        <v>99</v>
      </c>
    </row>
    <row r="56" spans="1:7" s="10" customFormat="1" ht="19.5" x14ac:dyDescent="0.25">
      <c r="A56" s="170"/>
      <c r="B56" s="131"/>
      <c r="C56" s="91" t="s">
        <v>7</v>
      </c>
      <c r="D56" s="97">
        <v>0</v>
      </c>
      <c r="E56" s="32">
        <v>0</v>
      </c>
      <c r="F56" s="32">
        <v>0</v>
      </c>
      <c r="G56" s="191"/>
    </row>
    <row r="57" spans="1:7" s="10" customFormat="1" ht="19.5" x14ac:dyDescent="0.25">
      <c r="A57" s="170"/>
      <c r="B57" s="131"/>
      <c r="C57" s="91" t="s">
        <v>8</v>
      </c>
      <c r="D57" s="97">
        <v>6.3</v>
      </c>
      <c r="E57" s="32">
        <v>4.0979999999999999</v>
      </c>
      <c r="F57" s="32">
        <v>4.0979999999999999</v>
      </c>
      <c r="G57" s="191"/>
    </row>
    <row r="58" spans="1:7" s="10" customFormat="1" ht="42.75" customHeight="1" x14ac:dyDescent="0.25">
      <c r="A58" s="170"/>
      <c r="B58" s="131"/>
      <c r="C58" s="91" t="s">
        <v>9</v>
      </c>
      <c r="D58" s="97">
        <v>0</v>
      </c>
      <c r="E58" s="32">
        <v>0</v>
      </c>
      <c r="F58" s="32">
        <v>0</v>
      </c>
      <c r="G58" s="191"/>
    </row>
    <row r="59" spans="1:7" s="10" customFormat="1" ht="41.25" thickBot="1" x14ac:dyDescent="0.3">
      <c r="A59" s="171" t="str">
        <f>D52</f>
        <v>III</v>
      </c>
      <c r="B59" s="33" t="s">
        <v>19</v>
      </c>
      <c r="C59" s="34" t="s">
        <v>6</v>
      </c>
      <c r="D59" s="35">
        <f>D60+D61+D62</f>
        <v>6.3</v>
      </c>
      <c r="E59" s="35">
        <f>E60+E61+E62</f>
        <v>4.0979999999999999</v>
      </c>
      <c r="F59" s="35">
        <f>F60+F61+F62</f>
        <v>4.0979999999999999</v>
      </c>
      <c r="G59" s="172"/>
    </row>
    <row r="60" spans="1:7" s="10" customFormat="1" ht="21" thickBot="1" x14ac:dyDescent="0.3">
      <c r="A60" s="171"/>
      <c r="B60" s="167" t="str">
        <f>E52</f>
        <v>ОБРАЗОВАНИЕ</v>
      </c>
      <c r="C60" s="36" t="s">
        <v>7</v>
      </c>
      <c r="D60" s="40">
        <f t="shared" ref="D60:F62" si="6">D56</f>
        <v>0</v>
      </c>
      <c r="E60" s="40">
        <f t="shared" si="6"/>
        <v>0</v>
      </c>
      <c r="F60" s="40">
        <f t="shared" si="6"/>
        <v>0</v>
      </c>
      <c r="G60" s="172"/>
    </row>
    <row r="61" spans="1:7" s="10" customFormat="1" ht="21" thickBot="1" x14ac:dyDescent="0.3">
      <c r="A61" s="171"/>
      <c r="B61" s="167"/>
      <c r="C61" s="36" t="s">
        <v>8</v>
      </c>
      <c r="D61" s="40">
        <f t="shared" si="6"/>
        <v>6.3</v>
      </c>
      <c r="E61" s="40">
        <f t="shared" si="6"/>
        <v>4.0979999999999999</v>
      </c>
      <c r="F61" s="40">
        <f t="shared" si="6"/>
        <v>4.0979999999999999</v>
      </c>
      <c r="G61" s="172"/>
    </row>
    <row r="62" spans="1:7" s="10" customFormat="1" ht="21" thickBot="1" x14ac:dyDescent="0.3">
      <c r="A62" s="171"/>
      <c r="B62" s="167"/>
      <c r="C62" s="39" t="s">
        <v>9</v>
      </c>
      <c r="D62" s="40">
        <f t="shared" si="6"/>
        <v>0</v>
      </c>
      <c r="E62" s="40">
        <f t="shared" si="6"/>
        <v>0</v>
      </c>
      <c r="F62" s="40">
        <f t="shared" si="6"/>
        <v>0</v>
      </c>
      <c r="G62" s="172"/>
    </row>
    <row r="63" spans="1:7" s="10" customFormat="1" ht="57.75" customHeight="1" thickBot="1" x14ac:dyDescent="0.3">
      <c r="A63" s="22"/>
      <c r="B63" s="23"/>
      <c r="C63" s="23"/>
      <c r="D63" s="24" t="s">
        <v>24</v>
      </c>
      <c r="E63" s="25" t="s">
        <v>25</v>
      </c>
      <c r="F63" s="26"/>
      <c r="G63" s="23"/>
    </row>
    <row r="64" spans="1:7" s="10" customFormat="1" ht="21" customHeight="1" thickBot="1" x14ac:dyDescent="0.3">
      <c r="A64" s="204" t="s">
        <v>26</v>
      </c>
      <c r="B64" s="204"/>
      <c r="C64" s="204"/>
      <c r="D64" s="204"/>
      <c r="E64" s="204"/>
      <c r="F64" s="204"/>
      <c r="G64" s="204"/>
    </row>
    <row r="65" spans="1:7" s="10" customFormat="1" ht="19.5" x14ac:dyDescent="0.25">
      <c r="A65" s="27"/>
      <c r="B65" s="28" t="s">
        <v>14</v>
      </c>
      <c r="C65" s="179" t="s">
        <v>33</v>
      </c>
      <c r="D65" s="180"/>
      <c r="E65" s="180"/>
      <c r="F65" s="181"/>
      <c r="G65" s="58"/>
    </row>
    <row r="66" spans="1:7" s="86" customFormat="1" ht="22.5" customHeight="1" x14ac:dyDescent="0.25">
      <c r="A66" s="225" t="s">
        <v>81</v>
      </c>
      <c r="B66" s="114" t="s">
        <v>40</v>
      </c>
      <c r="C66" s="98" t="s">
        <v>16</v>
      </c>
      <c r="D66" s="73">
        <f>SUM(D67:D69)</f>
        <v>3.45</v>
      </c>
      <c r="E66" s="73">
        <f>SUM(E67:E69)</f>
        <v>2.64845</v>
      </c>
      <c r="F66" s="73">
        <f>SUM(F67:F69)</f>
        <v>0.55608999999999997</v>
      </c>
      <c r="G66" s="226" t="s">
        <v>106</v>
      </c>
    </row>
    <row r="67" spans="1:7" s="86" customFormat="1" ht="45" customHeight="1" x14ac:dyDescent="0.25">
      <c r="A67" s="225"/>
      <c r="B67" s="114"/>
      <c r="C67" s="87" t="s">
        <v>7</v>
      </c>
      <c r="D67" s="72">
        <v>0</v>
      </c>
      <c r="E67" s="72">
        <v>0</v>
      </c>
      <c r="F67" s="72">
        <v>0</v>
      </c>
      <c r="G67" s="227"/>
    </row>
    <row r="68" spans="1:7" s="86" customFormat="1" ht="19.5" x14ac:dyDescent="0.25">
      <c r="A68" s="225"/>
      <c r="B68" s="114"/>
      <c r="C68" s="87" t="s">
        <v>8</v>
      </c>
      <c r="D68" s="72">
        <v>0</v>
      </c>
      <c r="E68" s="72">
        <v>0</v>
      </c>
      <c r="F68" s="72">
        <v>0</v>
      </c>
      <c r="G68" s="227"/>
    </row>
    <row r="69" spans="1:7" s="86" customFormat="1" ht="409.5" customHeight="1" x14ac:dyDescent="0.25">
      <c r="A69" s="225"/>
      <c r="B69" s="114"/>
      <c r="C69" s="87" t="s">
        <v>87</v>
      </c>
      <c r="D69" s="72">
        <v>3.45</v>
      </c>
      <c r="E69" s="72">
        <v>2.64845</v>
      </c>
      <c r="F69" s="72">
        <v>0.55608999999999997</v>
      </c>
      <c r="G69" s="228"/>
    </row>
    <row r="70" spans="1:7" s="86" customFormat="1" ht="66" customHeight="1" x14ac:dyDescent="0.25">
      <c r="A70" s="194" t="s">
        <v>55</v>
      </c>
      <c r="B70" s="196" t="s">
        <v>41</v>
      </c>
      <c r="C70" s="42" t="s">
        <v>16</v>
      </c>
      <c r="D70" s="73">
        <f>SUM(D71:D73)</f>
        <v>38.943812829999999</v>
      </c>
      <c r="E70" s="73">
        <f>SUM(E71:E73)</f>
        <v>38.670922830000002</v>
      </c>
      <c r="F70" s="73">
        <f>SUM(F71:F73)</f>
        <v>31.712254489999999</v>
      </c>
      <c r="G70" s="229" t="s">
        <v>105</v>
      </c>
    </row>
    <row r="71" spans="1:7" s="86" customFormat="1" ht="64.5" customHeight="1" x14ac:dyDescent="0.25">
      <c r="A71" s="194"/>
      <c r="B71" s="196"/>
      <c r="C71" s="43" t="s">
        <v>7</v>
      </c>
      <c r="D71" s="72">
        <v>31.928491950000002</v>
      </c>
      <c r="E71" s="72">
        <v>31.928491950000002</v>
      </c>
      <c r="F71" s="72">
        <v>25.679398899999999</v>
      </c>
      <c r="G71" s="230"/>
    </row>
    <row r="72" spans="1:7" s="86" customFormat="1" ht="61.5" customHeight="1" x14ac:dyDescent="0.25">
      <c r="A72" s="194"/>
      <c r="B72" s="196"/>
      <c r="C72" s="43" t="s">
        <v>8</v>
      </c>
      <c r="D72" s="72">
        <v>0.65160187999999997</v>
      </c>
      <c r="E72" s="72">
        <v>0.65160187999999997</v>
      </c>
      <c r="F72" s="72">
        <v>0.52406940000000002</v>
      </c>
      <c r="G72" s="230"/>
    </row>
    <row r="73" spans="1:7" s="86" customFormat="1" ht="400.5" customHeight="1" x14ac:dyDescent="0.25">
      <c r="A73" s="194"/>
      <c r="B73" s="196"/>
      <c r="C73" s="43" t="s">
        <v>9</v>
      </c>
      <c r="D73" s="72">
        <v>6.3637189999999997</v>
      </c>
      <c r="E73" s="72">
        <v>6.0908290000000003</v>
      </c>
      <c r="F73" s="72">
        <v>5.5087861900000004</v>
      </c>
      <c r="G73" s="231"/>
    </row>
    <row r="74" spans="1:7" s="10" customFormat="1" ht="41.25" thickBot="1" x14ac:dyDescent="0.3">
      <c r="A74" s="171" t="str">
        <f>D63</f>
        <v>IV</v>
      </c>
      <c r="B74" s="33" t="s">
        <v>19</v>
      </c>
      <c r="C74" s="34" t="s">
        <v>6</v>
      </c>
      <c r="D74" s="35">
        <f>D75+D76+D77</f>
        <v>42.393812830000002</v>
      </c>
      <c r="E74" s="35">
        <f>E75+E76+E77</f>
        <v>41.319372830000006</v>
      </c>
      <c r="F74" s="35">
        <f>F75+F76+F77</f>
        <v>32.268344489999997</v>
      </c>
      <c r="G74" s="187"/>
    </row>
    <row r="75" spans="1:7" s="10" customFormat="1" ht="21" thickBot="1" x14ac:dyDescent="0.3">
      <c r="A75" s="171"/>
      <c r="B75" s="167" t="str">
        <f>E63</f>
        <v>ЖИЛЬЕ И ГОРОДСКАЯ СРЕДА</v>
      </c>
      <c r="C75" s="36" t="s">
        <v>7</v>
      </c>
      <c r="D75" s="40">
        <f>D71+D67</f>
        <v>31.928491950000002</v>
      </c>
      <c r="E75" s="40">
        <f t="shared" ref="E75:F75" si="7">E71+E67</f>
        <v>31.928491950000002</v>
      </c>
      <c r="F75" s="40">
        <f t="shared" si="7"/>
        <v>25.679398899999999</v>
      </c>
      <c r="G75" s="188"/>
    </row>
    <row r="76" spans="1:7" s="10" customFormat="1" ht="21" thickBot="1" x14ac:dyDescent="0.3">
      <c r="A76" s="171"/>
      <c r="B76" s="167"/>
      <c r="C76" s="36" t="s">
        <v>8</v>
      </c>
      <c r="D76" s="40">
        <f>D72+D68</f>
        <v>0.65160187999999997</v>
      </c>
      <c r="E76" s="40">
        <f t="shared" ref="E76:F76" si="8">E72+E68</f>
        <v>0.65160187999999997</v>
      </c>
      <c r="F76" s="40">
        <f t="shared" si="8"/>
        <v>0.52406940000000002</v>
      </c>
      <c r="G76" s="188"/>
    </row>
    <row r="77" spans="1:7" s="10" customFormat="1" ht="21" thickBot="1" x14ac:dyDescent="0.3">
      <c r="A77" s="171"/>
      <c r="B77" s="167"/>
      <c r="C77" s="39" t="s">
        <v>9</v>
      </c>
      <c r="D77" s="40">
        <f>D73+D69</f>
        <v>9.813718999999999</v>
      </c>
      <c r="E77" s="40">
        <f t="shared" ref="E77:F77" si="9">E73+E69</f>
        <v>8.7392789999999998</v>
      </c>
      <c r="F77" s="40">
        <f t="shared" si="9"/>
        <v>6.0648761900000006</v>
      </c>
      <c r="G77" s="189"/>
    </row>
    <row r="78" spans="1:7" s="10" customFormat="1" ht="38.25" customHeight="1" thickBot="1" x14ac:dyDescent="0.3">
      <c r="A78" s="47"/>
      <c r="B78" s="48"/>
      <c r="C78" s="48"/>
      <c r="D78" s="48"/>
      <c r="E78" s="49" t="s">
        <v>30</v>
      </c>
      <c r="F78" s="50" t="s">
        <v>31</v>
      </c>
      <c r="G78" s="51"/>
    </row>
    <row r="79" spans="1:7" s="10" customFormat="1" ht="21" customHeight="1" thickBot="1" x14ac:dyDescent="0.3">
      <c r="A79" s="168" t="s">
        <v>32</v>
      </c>
      <c r="B79" s="169"/>
      <c r="C79" s="169"/>
      <c r="D79" s="169"/>
      <c r="E79" s="169"/>
      <c r="F79" s="169"/>
      <c r="G79" s="169"/>
    </row>
    <row r="80" spans="1:7" s="10" customFormat="1" ht="21" customHeight="1" x14ac:dyDescent="0.25">
      <c r="A80" s="52"/>
      <c r="B80" s="53" t="s">
        <v>14</v>
      </c>
      <c r="C80" s="202" t="s">
        <v>33</v>
      </c>
      <c r="D80" s="203"/>
      <c r="E80" s="203"/>
      <c r="F80" s="203"/>
      <c r="G80" s="57"/>
    </row>
    <row r="81" spans="1:7" s="10" customFormat="1" ht="21" customHeight="1" x14ac:dyDescent="0.25">
      <c r="A81" s="193" t="s">
        <v>70</v>
      </c>
      <c r="B81" s="196" t="s">
        <v>36</v>
      </c>
      <c r="C81" s="98" t="s">
        <v>16</v>
      </c>
      <c r="D81" s="73">
        <f>SUM(D82:D84)</f>
        <v>10.210392629999999</v>
      </c>
      <c r="E81" s="73">
        <f>SUM(E82:E84)</f>
        <v>10.209999999999999</v>
      </c>
      <c r="F81" s="73">
        <f>SUM(F82:F84)</f>
        <v>10.209999999999999</v>
      </c>
      <c r="G81" s="173" t="s">
        <v>92</v>
      </c>
    </row>
    <row r="82" spans="1:7" s="10" customFormat="1" ht="21" customHeight="1" x14ac:dyDescent="0.25">
      <c r="A82" s="194"/>
      <c r="B82" s="197"/>
      <c r="C82" s="87" t="s">
        <v>7</v>
      </c>
      <c r="D82" s="72">
        <v>10</v>
      </c>
      <c r="E82" s="112">
        <v>10</v>
      </c>
      <c r="F82" s="72">
        <v>10</v>
      </c>
      <c r="G82" s="174"/>
    </row>
    <row r="83" spans="1:7" s="10" customFormat="1" ht="27.75" customHeight="1" x14ac:dyDescent="0.25">
      <c r="A83" s="194"/>
      <c r="B83" s="197"/>
      <c r="C83" s="87" t="s">
        <v>8</v>
      </c>
      <c r="D83" s="72">
        <v>0.20408163000000001</v>
      </c>
      <c r="E83" s="112">
        <v>0.2</v>
      </c>
      <c r="F83" s="72">
        <v>0.2</v>
      </c>
      <c r="G83" s="174"/>
    </row>
    <row r="84" spans="1:7" s="10" customFormat="1" ht="342" customHeight="1" thickBot="1" x14ac:dyDescent="0.3">
      <c r="A84" s="195"/>
      <c r="B84" s="198"/>
      <c r="C84" s="87" t="s">
        <v>9</v>
      </c>
      <c r="D84" s="72">
        <v>6.3109999999999998E-3</v>
      </c>
      <c r="E84" s="113">
        <v>0.01</v>
      </c>
      <c r="F84" s="72">
        <v>0.01</v>
      </c>
      <c r="G84" s="175"/>
    </row>
    <row r="85" spans="1:7" s="10" customFormat="1" ht="19.5" customHeight="1" thickBot="1" x14ac:dyDescent="0.3">
      <c r="A85" s="168" t="s">
        <v>37</v>
      </c>
      <c r="B85" s="169"/>
      <c r="C85" s="169"/>
      <c r="D85" s="169"/>
      <c r="E85" s="169"/>
      <c r="F85" s="169"/>
      <c r="G85" s="169"/>
    </row>
    <row r="86" spans="1:7" s="10" customFormat="1" ht="21" customHeight="1" x14ac:dyDescent="0.25">
      <c r="A86" s="52"/>
      <c r="B86" s="53" t="s">
        <v>14</v>
      </c>
      <c r="C86" s="202" t="s">
        <v>33</v>
      </c>
      <c r="D86" s="203"/>
      <c r="E86" s="203"/>
      <c r="F86" s="203"/>
      <c r="G86" s="57"/>
    </row>
    <row r="87" spans="1:7" s="10" customFormat="1" ht="21" customHeight="1" x14ac:dyDescent="0.25">
      <c r="A87" s="199" t="s">
        <v>71</v>
      </c>
      <c r="B87" s="196" t="s">
        <v>38</v>
      </c>
      <c r="C87" s="88" t="s">
        <v>16</v>
      </c>
      <c r="D87" s="73">
        <f>SUM(D88:D90)</f>
        <v>2.5525983600000002</v>
      </c>
      <c r="E87" s="73">
        <f>SUM(E88:E90)</f>
        <v>2.5525983600000002</v>
      </c>
      <c r="F87" s="73">
        <f>SUM(F88:F90)</f>
        <v>2.5499999999999998</v>
      </c>
      <c r="G87" s="176" t="s">
        <v>86</v>
      </c>
    </row>
    <row r="88" spans="1:7" s="10" customFormat="1" ht="21" customHeight="1" x14ac:dyDescent="0.25">
      <c r="A88" s="200"/>
      <c r="B88" s="197"/>
      <c r="C88" s="99" t="s">
        <v>7</v>
      </c>
      <c r="D88" s="72">
        <v>2.5</v>
      </c>
      <c r="E88" s="32">
        <v>2.5</v>
      </c>
      <c r="F88" s="72">
        <v>2.5</v>
      </c>
      <c r="G88" s="177"/>
    </row>
    <row r="89" spans="1:7" s="10" customFormat="1" ht="19.5" customHeight="1" x14ac:dyDescent="0.25">
      <c r="A89" s="200"/>
      <c r="B89" s="197"/>
      <c r="C89" s="99" t="s">
        <v>8</v>
      </c>
      <c r="D89" s="72">
        <v>5.1020410000000002E-2</v>
      </c>
      <c r="E89" s="32">
        <v>5.1020410000000002E-2</v>
      </c>
      <c r="F89" s="72">
        <v>0.05</v>
      </c>
      <c r="G89" s="177"/>
    </row>
    <row r="90" spans="1:7" s="10" customFormat="1" ht="15" customHeight="1" x14ac:dyDescent="0.25">
      <c r="A90" s="201"/>
      <c r="B90" s="198"/>
      <c r="C90" s="99" t="s">
        <v>9</v>
      </c>
      <c r="D90" s="72">
        <v>1.5779500000000001E-3</v>
      </c>
      <c r="E90" s="32">
        <v>1.5779500000000001E-3</v>
      </c>
      <c r="F90" s="72">
        <v>0</v>
      </c>
      <c r="G90" s="178"/>
    </row>
    <row r="91" spans="1:7" s="10" customFormat="1" ht="40.5" x14ac:dyDescent="0.25">
      <c r="A91" s="182" t="str">
        <f>E78</f>
        <v>X</v>
      </c>
      <c r="B91" s="54" t="s">
        <v>19</v>
      </c>
      <c r="C91" s="55" t="s">
        <v>6</v>
      </c>
      <c r="D91" s="56">
        <f>D92+D93+D94</f>
        <v>12.76299099</v>
      </c>
      <c r="E91" s="56">
        <f>E92+E93+E94</f>
        <v>12.76259836</v>
      </c>
      <c r="F91" s="56">
        <f>F92+F93+F94</f>
        <v>12.76</v>
      </c>
      <c r="G91" s="164"/>
    </row>
    <row r="92" spans="1:7" s="10" customFormat="1" ht="21" customHeight="1" x14ac:dyDescent="0.25">
      <c r="A92" s="183"/>
      <c r="B92" s="185" t="str">
        <f>F78</f>
        <v>КУЛЬТУРА</v>
      </c>
      <c r="C92" s="75" t="s">
        <v>7</v>
      </c>
      <c r="D92" s="81">
        <f>D82+D88</f>
        <v>12.5</v>
      </c>
      <c r="E92" s="81">
        <f t="shared" ref="E92" si="10">E82+E88</f>
        <v>12.5</v>
      </c>
      <c r="F92" s="81">
        <f>F82+F88</f>
        <v>12.5</v>
      </c>
      <c r="G92" s="165"/>
    </row>
    <row r="93" spans="1:7" s="10" customFormat="1" ht="21" customHeight="1" x14ac:dyDescent="0.25">
      <c r="A93" s="183"/>
      <c r="B93" s="185"/>
      <c r="C93" s="75" t="s">
        <v>8</v>
      </c>
      <c r="D93" s="81">
        <f>D83+D89</f>
        <v>0.25510204000000003</v>
      </c>
      <c r="E93" s="81">
        <f t="shared" ref="E93:F93" si="11">E83+E89</f>
        <v>0.25102041000000003</v>
      </c>
      <c r="F93" s="81">
        <f t="shared" si="11"/>
        <v>0.25</v>
      </c>
      <c r="G93" s="165"/>
    </row>
    <row r="94" spans="1:7" s="10" customFormat="1" ht="21" customHeight="1" thickBot="1" x14ac:dyDescent="0.3">
      <c r="A94" s="184"/>
      <c r="B94" s="186"/>
      <c r="C94" s="76" t="s">
        <v>9</v>
      </c>
      <c r="D94" s="81">
        <f>D84+D90</f>
        <v>7.8889500000000005E-3</v>
      </c>
      <c r="E94" s="81">
        <f t="shared" ref="E94:F94" si="12">E84+E90</f>
        <v>1.157795E-2</v>
      </c>
      <c r="F94" s="81">
        <f t="shared" si="12"/>
        <v>0.01</v>
      </c>
      <c r="G94" s="166"/>
    </row>
    <row r="95" spans="1:7" s="10" customFormat="1" ht="48.75" customHeight="1" thickBot="1" x14ac:dyDescent="0.3">
      <c r="A95" s="22"/>
      <c r="B95" s="23"/>
      <c r="C95" s="23"/>
      <c r="D95" s="77" t="s">
        <v>27</v>
      </c>
      <c r="E95" s="78" t="s">
        <v>28</v>
      </c>
      <c r="F95" s="79"/>
      <c r="G95" s="80"/>
    </row>
    <row r="96" spans="1:7" s="10" customFormat="1" ht="21" customHeight="1" thickBot="1" x14ac:dyDescent="0.3">
      <c r="A96" s="192" t="s">
        <v>47</v>
      </c>
      <c r="B96" s="192"/>
      <c r="C96" s="192"/>
      <c r="D96" s="192"/>
      <c r="E96" s="192"/>
      <c r="F96" s="192"/>
      <c r="G96" s="192"/>
    </row>
    <row r="97" spans="1:11" s="10" customFormat="1" ht="19.5" x14ac:dyDescent="0.25">
      <c r="A97" s="27"/>
      <c r="B97" s="28" t="s">
        <v>14</v>
      </c>
      <c r="C97" s="179" t="s">
        <v>33</v>
      </c>
      <c r="D97" s="180"/>
      <c r="E97" s="180"/>
      <c r="F97" s="181"/>
      <c r="G97" s="59"/>
    </row>
    <row r="98" spans="1:11" s="10" customFormat="1" ht="22.5" customHeight="1" x14ac:dyDescent="0.25">
      <c r="A98" s="170" t="s">
        <v>72</v>
      </c>
      <c r="B98" s="131" t="s">
        <v>48</v>
      </c>
      <c r="C98" s="88" t="s">
        <v>16</v>
      </c>
      <c r="D98" s="60">
        <f>SUM(D99:D101)</f>
        <v>0.01</v>
      </c>
      <c r="E98" s="60">
        <f>SUM(E99:E101)</f>
        <v>0.01</v>
      </c>
      <c r="F98" s="60">
        <f>SUM(F99:F101)</f>
        <v>2.5000000000000001E-3</v>
      </c>
      <c r="G98" s="124" t="s">
        <v>112</v>
      </c>
    </row>
    <row r="99" spans="1:11" s="10" customFormat="1" ht="19.5" x14ac:dyDescent="0.25">
      <c r="A99" s="170"/>
      <c r="B99" s="131"/>
      <c r="C99" s="91" t="s">
        <v>7</v>
      </c>
      <c r="D99" s="97">
        <v>0</v>
      </c>
      <c r="E99" s="97">
        <v>0</v>
      </c>
      <c r="F99" s="97">
        <v>0</v>
      </c>
      <c r="G99" s="124"/>
    </row>
    <row r="100" spans="1:11" s="10" customFormat="1" ht="19.5" x14ac:dyDescent="0.25">
      <c r="A100" s="170"/>
      <c r="B100" s="131"/>
      <c r="C100" s="91" t="s">
        <v>8</v>
      </c>
      <c r="D100" s="97">
        <v>0</v>
      </c>
      <c r="E100" s="97">
        <v>0</v>
      </c>
      <c r="F100" s="97">
        <v>0</v>
      </c>
      <c r="G100" s="124"/>
    </row>
    <row r="101" spans="1:11" s="10" customFormat="1" ht="51.75" customHeight="1" x14ac:dyDescent="0.25">
      <c r="A101" s="170"/>
      <c r="B101" s="131"/>
      <c r="C101" s="91" t="s">
        <v>9</v>
      </c>
      <c r="D101" s="97">
        <v>0.01</v>
      </c>
      <c r="E101" s="97">
        <v>0.01</v>
      </c>
      <c r="F101" s="233">
        <v>2.5000000000000001E-3</v>
      </c>
      <c r="G101" s="124"/>
    </row>
    <row r="102" spans="1:11" s="10" customFormat="1" ht="41.25" thickBot="1" x14ac:dyDescent="0.3">
      <c r="A102" s="171" t="str">
        <f>D95</f>
        <v>XI</v>
      </c>
      <c r="B102" s="33" t="s">
        <v>19</v>
      </c>
      <c r="C102" s="34" t="s">
        <v>6</v>
      </c>
      <c r="D102" s="35">
        <f>D103+D104+D105</f>
        <v>0.01</v>
      </c>
      <c r="E102" s="35">
        <f>E103+E104+E105</f>
        <v>0.01</v>
      </c>
      <c r="F102" s="35">
        <f>F103+F104+F105</f>
        <v>2.5000000000000001E-3</v>
      </c>
      <c r="G102" s="172"/>
    </row>
    <row r="103" spans="1:11" s="10" customFormat="1" ht="21" thickBot="1" x14ac:dyDescent="0.3">
      <c r="A103" s="171"/>
      <c r="B103" s="167" t="str">
        <f>E95</f>
        <v>МАЛОЕ И СРЕДНЕЕ ПРЕДПРИНИМАТЕЛЬСТВО</v>
      </c>
      <c r="C103" s="36" t="s">
        <v>7</v>
      </c>
      <c r="D103" s="40">
        <f t="shared" ref="D103:F105" si="13">D99</f>
        <v>0</v>
      </c>
      <c r="E103" s="40">
        <f t="shared" si="13"/>
        <v>0</v>
      </c>
      <c r="F103" s="40">
        <f t="shared" si="13"/>
        <v>0</v>
      </c>
      <c r="G103" s="172"/>
    </row>
    <row r="104" spans="1:11" s="10" customFormat="1" ht="21" thickBot="1" x14ac:dyDescent="0.3">
      <c r="A104" s="171"/>
      <c r="B104" s="167"/>
      <c r="C104" s="36" t="s">
        <v>8</v>
      </c>
      <c r="D104" s="40">
        <f t="shared" si="13"/>
        <v>0</v>
      </c>
      <c r="E104" s="40">
        <f t="shared" si="13"/>
        <v>0</v>
      </c>
      <c r="F104" s="40">
        <f t="shared" si="13"/>
        <v>0</v>
      </c>
      <c r="G104" s="172"/>
    </row>
    <row r="105" spans="1:11" s="10" customFormat="1" ht="21" thickBot="1" x14ac:dyDescent="0.3">
      <c r="A105" s="171"/>
      <c r="B105" s="167"/>
      <c r="C105" s="39" t="s">
        <v>9</v>
      </c>
      <c r="D105" s="40">
        <f t="shared" si="13"/>
        <v>0.01</v>
      </c>
      <c r="E105" s="40">
        <f t="shared" si="13"/>
        <v>0.01</v>
      </c>
      <c r="F105" s="40">
        <f t="shared" si="13"/>
        <v>2.5000000000000001E-3</v>
      </c>
      <c r="G105" s="172"/>
    </row>
    <row r="106" spans="1:11" ht="49.5" customHeight="1" thickBot="1" x14ac:dyDescent="0.3">
      <c r="A106" s="190" t="s">
        <v>49</v>
      </c>
      <c r="B106" s="190"/>
      <c r="C106" s="190"/>
      <c r="D106" s="190"/>
      <c r="E106" s="190"/>
      <c r="F106" s="190"/>
      <c r="G106" s="190"/>
    </row>
    <row r="107" spans="1:11" ht="7.5" customHeight="1" thickBot="1" x14ac:dyDescent="0.3">
      <c r="A107" s="61"/>
      <c r="B107" s="62"/>
      <c r="C107" s="62"/>
      <c r="D107" s="110"/>
      <c r="E107" s="110"/>
      <c r="F107" s="110"/>
      <c r="G107" s="62"/>
    </row>
    <row r="108" spans="1:11" s="64" customFormat="1" ht="22.5" customHeight="1" thickBot="1" x14ac:dyDescent="0.35">
      <c r="A108" s="161"/>
      <c r="B108" s="162" t="s">
        <v>50</v>
      </c>
      <c r="C108" s="63" t="s">
        <v>6</v>
      </c>
      <c r="D108" s="16">
        <f>SUM(D109:D111)</f>
        <v>183.53290509999999</v>
      </c>
      <c r="E108" s="16">
        <f>SUM(E109:E111)</f>
        <v>179.4269051</v>
      </c>
      <c r="F108" s="16">
        <f>SUM(F109:F111)</f>
        <v>69.572736500000005</v>
      </c>
      <c r="G108" s="163"/>
    </row>
    <row r="109" spans="1:11" s="64" customFormat="1" ht="22.5" customHeight="1" thickBot="1" x14ac:dyDescent="0.35">
      <c r="A109" s="161"/>
      <c r="B109" s="162"/>
      <c r="C109" s="18" t="s">
        <v>7</v>
      </c>
      <c r="D109" s="65">
        <f>D114+D118+D123+D127+D132+D136+D140+D149+D158+D163</f>
        <v>0</v>
      </c>
      <c r="E109" s="65">
        <f t="shared" ref="E109:F109" si="14">E114+E118+E123+E127+E132+E136+E140+E149+E158+E163</f>
        <v>0</v>
      </c>
      <c r="F109" s="65">
        <f t="shared" si="14"/>
        <v>0</v>
      </c>
      <c r="G109" s="163"/>
    </row>
    <row r="110" spans="1:11" s="64" customFormat="1" ht="22.5" customHeight="1" thickBot="1" x14ac:dyDescent="0.35">
      <c r="A110" s="161"/>
      <c r="B110" s="162"/>
      <c r="C110" s="18" t="s">
        <v>8</v>
      </c>
      <c r="D110" s="65">
        <f>D115+D119+D124+D128+D133+D137+D141+D150+D159+D164</f>
        <v>179.75481404999999</v>
      </c>
      <c r="E110" s="65">
        <f t="shared" ref="E110:F110" si="15">E115+E119+E124+E128+E133+E137+E141+E150+E159+E164</f>
        <v>175.74181404999999</v>
      </c>
      <c r="F110" s="65">
        <f t="shared" si="15"/>
        <v>66.75392162</v>
      </c>
      <c r="G110" s="163"/>
    </row>
    <row r="111" spans="1:11" s="64" customFormat="1" ht="22.5" customHeight="1" thickBot="1" x14ac:dyDescent="0.35">
      <c r="A111" s="161"/>
      <c r="B111" s="162"/>
      <c r="C111" s="19" t="s">
        <v>9</v>
      </c>
      <c r="D111" s="65">
        <f>D116+D120+D125+D129+D134+D138+D142+D151+D160+D165</f>
        <v>3.7780910499999996</v>
      </c>
      <c r="E111" s="65">
        <f t="shared" ref="E111:F111" si="16">E116+E120+E125+E129+E134+E138+E142+E151+E160+E165</f>
        <v>3.6850910499999996</v>
      </c>
      <c r="F111" s="65">
        <f t="shared" si="16"/>
        <v>2.8188148800000001</v>
      </c>
      <c r="G111" s="163"/>
    </row>
    <row r="112" spans="1:11" ht="29.25" thickBot="1" x14ac:dyDescent="0.5">
      <c r="A112" s="66">
        <v>1</v>
      </c>
      <c r="B112" s="154" t="s">
        <v>51</v>
      </c>
      <c r="C112" s="154"/>
      <c r="D112" s="154"/>
      <c r="E112" s="154"/>
      <c r="F112" s="154"/>
      <c r="G112" s="154"/>
      <c r="K112" s="67"/>
    </row>
    <row r="113" spans="1:7" ht="21.75" customHeight="1" x14ac:dyDescent="0.25">
      <c r="A113" s="118" t="s">
        <v>15</v>
      </c>
      <c r="B113" s="121" t="s">
        <v>59</v>
      </c>
      <c r="C113" s="100" t="s">
        <v>16</v>
      </c>
      <c r="D113" s="101">
        <f>SUM(D114:D116)</f>
        <v>2.9000000000000004</v>
      </c>
      <c r="E113" s="102">
        <f>SUM(E114:E116)</f>
        <v>1.583</v>
      </c>
      <c r="F113" s="102">
        <f>SUM(F114:F116)</f>
        <v>1.583</v>
      </c>
      <c r="G113" s="124" t="s">
        <v>100</v>
      </c>
    </row>
    <row r="114" spans="1:7" ht="18.75" customHeight="1" x14ac:dyDescent="0.25">
      <c r="A114" s="119"/>
      <c r="B114" s="122"/>
      <c r="C114" s="91" t="s">
        <v>7</v>
      </c>
      <c r="D114" s="97">
        <v>0</v>
      </c>
      <c r="E114" s="97">
        <v>0</v>
      </c>
      <c r="F114" s="97">
        <v>0</v>
      </c>
      <c r="G114" s="124"/>
    </row>
    <row r="115" spans="1:7" ht="18.75" customHeight="1" x14ac:dyDescent="0.25">
      <c r="A115" s="119"/>
      <c r="B115" s="122"/>
      <c r="C115" s="91" t="s">
        <v>8</v>
      </c>
      <c r="D115" s="45">
        <v>2.8130000000000002</v>
      </c>
      <c r="E115" s="45">
        <v>1.536</v>
      </c>
      <c r="F115" s="45">
        <v>1.536</v>
      </c>
      <c r="G115" s="124"/>
    </row>
    <row r="116" spans="1:7" ht="27.75" customHeight="1" x14ac:dyDescent="0.25">
      <c r="A116" s="120"/>
      <c r="B116" s="123"/>
      <c r="C116" s="91" t="s">
        <v>9</v>
      </c>
      <c r="D116" s="45">
        <v>8.6999999999999994E-2</v>
      </c>
      <c r="E116" s="45">
        <v>4.7E-2</v>
      </c>
      <c r="F116" s="45">
        <v>4.7E-2</v>
      </c>
      <c r="G116" s="124"/>
    </row>
    <row r="117" spans="1:7" ht="22.5" customHeight="1" x14ac:dyDescent="0.25">
      <c r="A117" s="118" t="s">
        <v>34</v>
      </c>
      <c r="B117" s="125" t="s">
        <v>60</v>
      </c>
      <c r="C117" s="100" t="s">
        <v>16</v>
      </c>
      <c r="D117" s="101">
        <f>SUM(D118:D120)</f>
        <v>2.9000000000000004</v>
      </c>
      <c r="E117" s="102">
        <f>SUM(E118:E120)</f>
        <v>1.6120000000000001</v>
      </c>
      <c r="F117" s="102">
        <f>SUM(F118:F120)</f>
        <v>1.6120000000000001</v>
      </c>
      <c r="G117" s="124" t="s">
        <v>101</v>
      </c>
    </row>
    <row r="118" spans="1:7" ht="22.5" customHeight="1" x14ac:dyDescent="0.25">
      <c r="A118" s="119"/>
      <c r="B118" s="126"/>
      <c r="C118" s="91" t="s">
        <v>7</v>
      </c>
      <c r="D118" s="97">
        <v>0</v>
      </c>
      <c r="E118" s="32">
        <v>0</v>
      </c>
      <c r="F118" s="97">
        <v>0</v>
      </c>
      <c r="G118" s="124"/>
    </row>
    <row r="119" spans="1:7" ht="19.5" customHeight="1" x14ac:dyDescent="0.25">
      <c r="A119" s="119"/>
      <c r="B119" s="126"/>
      <c r="C119" s="91" t="s">
        <v>8</v>
      </c>
      <c r="D119" s="45">
        <v>2.8130000000000002</v>
      </c>
      <c r="E119" s="45">
        <v>1.5640000000000001</v>
      </c>
      <c r="F119" s="45">
        <v>1.5640000000000001</v>
      </c>
      <c r="G119" s="124"/>
    </row>
    <row r="120" spans="1:7" ht="20.25" customHeight="1" x14ac:dyDescent="0.25">
      <c r="A120" s="120"/>
      <c r="B120" s="127"/>
      <c r="C120" s="91" t="s">
        <v>9</v>
      </c>
      <c r="D120" s="45">
        <v>8.6999999999999994E-2</v>
      </c>
      <c r="E120" s="45">
        <v>4.8000000000000001E-2</v>
      </c>
      <c r="F120" s="45">
        <v>4.8000000000000001E-2</v>
      </c>
      <c r="G120" s="124"/>
    </row>
    <row r="121" spans="1:7" ht="26.25" customHeight="1" x14ac:dyDescent="0.3">
      <c r="A121" s="128" t="s">
        <v>52</v>
      </c>
      <c r="B121" s="129"/>
      <c r="C121" s="129"/>
      <c r="D121" s="129"/>
      <c r="E121" s="129"/>
      <c r="F121" s="129"/>
      <c r="G121" s="130"/>
    </row>
    <row r="122" spans="1:7" ht="27" customHeight="1" x14ac:dyDescent="0.25">
      <c r="A122" s="118" t="s">
        <v>74</v>
      </c>
      <c r="B122" s="125" t="s">
        <v>62</v>
      </c>
      <c r="C122" s="88" t="s">
        <v>16</v>
      </c>
      <c r="D122" s="60">
        <f>D123+D124+D125</f>
        <v>14.879999999999999</v>
      </c>
      <c r="E122" s="60">
        <f>E123+E124+E125</f>
        <v>14.879999999999999</v>
      </c>
      <c r="F122" s="60">
        <f>SUM(F123:F125)</f>
        <v>13</v>
      </c>
      <c r="G122" s="136" t="s">
        <v>114</v>
      </c>
    </row>
    <row r="123" spans="1:7" ht="22.5" customHeight="1" x14ac:dyDescent="0.25">
      <c r="A123" s="119"/>
      <c r="B123" s="126"/>
      <c r="C123" s="103" t="s">
        <v>7</v>
      </c>
      <c r="D123" s="97">
        <v>0</v>
      </c>
      <c r="E123" s="97">
        <v>0</v>
      </c>
      <c r="F123" s="97">
        <v>0</v>
      </c>
      <c r="G123" s="155"/>
    </row>
    <row r="124" spans="1:7" ht="19.5" customHeight="1" x14ac:dyDescent="0.25">
      <c r="A124" s="119"/>
      <c r="B124" s="126"/>
      <c r="C124" s="103" t="s">
        <v>8</v>
      </c>
      <c r="D124" s="72">
        <v>14.44</v>
      </c>
      <c r="E124" s="72">
        <v>14.44</v>
      </c>
      <c r="F124" s="234">
        <v>12.61</v>
      </c>
      <c r="G124" s="155"/>
    </row>
    <row r="125" spans="1:7" ht="318.75" customHeight="1" x14ac:dyDescent="0.25">
      <c r="A125" s="120"/>
      <c r="B125" s="127"/>
      <c r="C125" s="103" t="s">
        <v>9</v>
      </c>
      <c r="D125" s="72">
        <v>0.44</v>
      </c>
      <c r="E125" s="72">
        <v>0.44</v>
      </c>
      <c r="F125" s="235">
        <v>0.39</v>
      </c>
      <c r="G125" s="156"/>
    </row>
    <row r="126" spans="1:7" ht="23.25" customHeight="1" x14ac:dyDescent="0.25">
      <c r="A126" s="135" t="s">
        <v>53</v>
      </c>
      <c r="B126" s="114" t="s">
        <v>63</v>
      </c>
      <c r="C126" s="98" t="s">
        <v>16</v>
      </c>
      <c r="D126" s="73">
        <f>SUM(D127:D129)</f>
        <v>28.060540100000001</v>
      </c>
      <c r="E126" s="73">
        <f>SUM(E127:E129)</f>
        <v>28.060540100000001</v>
      </c>
      <c r="F126" s="73">
        <f>SUM(F127:F129)</f>
        <v>1.22907038</v>
      </c>
      <c r="G126" s="124" t="s">
        <v>113</v>
      </c>
    </row>
    <row r="127" spans="1:7" s="10" customFormat="1" ht="26.25" customHeight="1" x14ac:dyDescent="0.25">
      <c r="A127" s="135"/>
      <c r="B127" s="114"/>
      <c r="C127" s="87" t="s">
        <v>7</v>
      </c>
      <c r="D127" s="72">
        <v>0</v>
      </c>
      <c r="E127" s="72">
        <v>0</v>
      </c>
      <c r="F127" s="72">
        <v>0</v>
      </c>
      <c r="G127" s="124"/>
    </row>
    <row r="128" spans="1:7" ht="27.75" customHeight="1" x14ac:dyDescent="0.25">
      <c r="A128" s="135"/>
      <c r="B128" s="114"/>
      <c r="C128" s="87" t="s">
        <v>8</v>
      </c>
      <c r="D128" s="72">
        <v>26.639600000000002</v>
      </c>
      <c r="E128" s="72">
        <v>26.639600000000002</v>
      </c>
      <c r="F128" s="72">
        <v>0</v>
      </c>
      <c r="G128" s="124"/>
    </row>
    <row r="129" spans="1:7" ht="27.75" customHeight="1" x14ac:dyDescent="0.25">
      <c r="A129" s="135"/>
      <c r="B129" s="114"/>
      <c r="C129" s="87" t="s">
        <v>9</v>
      </c>
      <c r="D129" s="72">
        <v>1.4209400999999999</v>
      </c>
      <c r="E129" s="72">
        <v>1.4209400999999999</v>
      </c>
      <c r="F129" s="72">
        <v>1.22907038</v>
      </c>
      <c r="G129" s="124"/>
    </row>
    <row r="130" spans="1:7" ht="22.5" hidden="1" customHeight="1" x14ac:dyDescent="0.25">
      <c r="A130" s="74"/>
      <c r="B130" s="71"/>
      <c r="C130" s="88" t="s">
        <v>16</v>
      </c>
      <c r="D130" s="60" t="e">
        <f>SUM(#REF!)</f>
        <v>#REF!</v>
      </c>
      <c r="E130" s="104">
        <v>0.84181620000000001</v>
      </c>
      <c r="F130" s="60" t="e">
        <f>SUM(#REF!)</f>
        <v>#REF!</v>
      </c>
      <c r="G130" s="70"/>
    </row>
    <row r="131" spans="1:7" ht="22.5" customHeight="1" x14ac:dyDescent="0.25">
      <c r="A131" s="132" t="s">
        <v>79</v>
      </c>
      <c r="B131" s="131" t="s">
        <v>76</v>
      </c>
      <c r="C131" s="88" t="s">
        <v>16</v>
      </c>
      <c r="D131" s="31">
        <f>D132+D133+D134</f>
        <v>3.03</v>
      </c>
      <c r="E131" s="31">
        <f>E132+E133+E134</f>
        <v>2.2560000000000002</v>
      </c>
      <c r="F131" s="31">
        <f>SUM(F132:F134)</f>
        <v>0.50876321000000002</v>
      </c>
      <c r="G131" s="124" t="s">
        <v>96</v>
      </c>
    </row>
    <row r="132" spans="1:7" ht="19.5" customHeight="1" x14ac:dyDescent="0.25">
      <c r="A132" s="133"/>
      <c r="B132" s="131"/>
      <c r="C132" s="103" t="s">
        <v>7</v>
      </c>
      <c r="D132" s="32">
        <v>0</v>
      </c>
      <c r="E132" s="32">
        <v>0</v>
      </c>
      <c r="F132" s="32">
        <v>0</v>
      </c>
      <c r="G132" s="124"/>
    </row>
    <row r="133" spans="1:7" ht="19.5" customHeight="1" x14ac:dyDescent="0.25">
      <c r="A133" s="133"/>
      <c r="B133" s="131"/>
      <c r="C133" s="103" t="s">
        <v>8</v>
      </c>
      <c r="D133" s="32">
        <v>3</v>
      </c>
      <c r="E133" s="32">
        <v>2.2330000000000001</v>
      </c>
      <c r="F133" s="45">
        <v>0.48619995999999999</v>
      </c>
      <c r="G133" s="124"/>
    </row>
    <row r="134" spans="1:7" ht="26.25" customHeight="1" x14ac:dyDescent="0.25">
      <c r="A134" s="134"/>
      <c r="B134" s="131"/>
      <c r="C134" s="103" t="s">
        <v>9</v>
      </c>
      <c r="D134" s="32">
        <v>0.03</v>
      </c>
      <c r="E134" s="32">
        <v>2.3E-2</v>
      </c>
      <c r="F134" s="45">
        <v>2.256325E-2</v>
      </c>
      <c r="G134" s="124"/>
    </row>
    <row r="135" spans="1:7" ht="35.85" customHeight="1" x14ac:dyDescent="0.25">
      <c r="A135" s="132" t="s">
        <v>78</v>
      </c>
      <c r="B135" s="131" t="s">
        <v>61</v>
      </c>
      <c r="C135" s="88" t="s">
        <v>16</v>
      </c>
      <c r="D135" s="31">
        <f>SUM(D136:D138)</f>
        <v>3.03</v>
      </c>
      <c r="E135" s="31">
        <f>SUM(E136:E138)</f>
        <v>2.3029999999999999</v>
      </c>
      <c r="F135" s="31">
        <f>SUM(F136:F138)</f>
        <v>0.87753790999999992</v>
      </c>
      <c r="G135" s="124" t="s">
        <v>97</v>
      </c>
    </row>
    <row r="136" spans="1:7" ht="36" customHeight="1" x14ac:dyDescent="0.25">
      <c r="A136" s="133"/>
      <c r="B136" s="131"/>
      <c r="C136" s="103" t="s">
        <v>7</v>
      </c>
      <c r="D136" s="32">
        <v>0</v>
      </c>
      <c r="E136" s="32">
        <v>0</v>
      </c>
      <c r="F136" s="32">
        <v>0</v>
      </c>
      <c r="G136" s="124"/>
    </row>
    <row r="137" spans="1:7" ht="22.5" customHeight="1" x14ac:dyDescent="0.25">
      <c r="A137" s="133"/>
      <c r="B137" s="131"/>
      <c r="C137" s="103" t="s">
        <v>8</v>
      </c>
      <c r="D137" s="32">
        <v>3</v>
      </c>
      <c r="E137" s="32">
        <v>2.2799999999999998</v>
      </c>
      <c r="F137" s="32">
        <v>0.85450760999999997</v>
      </c>
      <c r="G137" s="124"/>
    </row>
    <row r="138" spans="1:7" ht="19.5" x14ac:dyDescent="0.25">
      <c r="A138" s="134"/>
      <c r="B138" s="131"/>
      <c r="C138" s="103" t="s">
        <v>9</v>
      </c>
      <c r="D138" s="32">
        <v>0.03</v>
      </c>
      <c r="E138" s="32">
        <v>2.3E-2</v>
      </c>
      <c r="F138" s="32">
        <v>2.30303E-2</v>
      </c>
      <c r="G138" s="124"/>
    </row>
    <row r="139" spans="1:7" ht="27" customHeight="1" x14ac:dyDescent="0.25">
      <c r="A139" s="150" t="s">
        <v>77</v>
      </c>
      <c r="B139" s="131" t="s">
        <v>69</v>
      </c>
      <c r="C139" s="88" t="s">
        <v>16</v>
      </c>
      <c r="D139" s="60">
        <f>D140+D141+D142</f>
        <v>2.5049999999999999</v>
      </c>
      <c r="E139" s="60">
        <f>E140+E141+E142</f>
        <v>2.5049999999999999</v>
      </c>
      <c r="F139" s="73">
        <f>F140+F141+F142</f>
        <v>2.5099999999999998</v>
      </c>
      <c r="G139" s="124" t="s">
        <v>107</v>
      </c>
    </row>
    <row r="140" spans="1:7" ht="25.5" customHeight="1" x14ac:dyDescent="0.25">
      <c r="A140" s="133"/>
      <c r="B140" s="131"/>
      <c r="C140" s="91" t="s">
        <v>7</v>
      </c>
      <c r="D140" s="97">
        <v>0</v>
      </c>
      <c r="E140" s="97">
        <v>0</v>
      </c>
      <c r="F140" s="97">
        <v>0</v>
      </c>
      <c r="G140" s="124"/>
    </row>
    <row r="141" spans="1:7" ht="20.25" customHeight="1" x14ac:dyDescent="0.25">
      <c r="A141" s="133"/>
      <c r="B141" s="131"/>
      <c r="C141" s="91" t="s">
        <v>8</v>
      </c>
      <c r="D141" s="97">
        <v>2.4750000000000001</v>
      </c>
      <c r="E141" s="97">
        <v>2.4750000000000001</v>
      </c>
      <c r="F141" s="72">
        <v>2.48</v>
      </c>
      <c r="G141" s="124"/>
    </row>
    <row r="142" spans="1:7" ht="28.5" customHeight="1" x14ac:dyDescent="0.25">
      <c r="A142" s="134"/>
      <c r="B142" s="131"/>
      <c r="C142" s="91" t="s">
        <v>9</v>
      </c>
      <c r="D142" s="97">
        <v>0.03</v>
      </c>
      <c r="E142" s="97">
        <v>0.03</v>
      </c>
      <c r="F142" s="97">
        <v>0.03</v>
      </c>
      <c r="G142" s="124"/>
    </row>
    <row r="143" spans="1:7" s="64" customFormat="1" ht="21" customHeight="1" x14ac:dyDescent="0.3">
      <c r="A143" s="151" t="s">
        <v>54</v>
      </c>
      <c r="B143" s="152"/>
      <c r="C143" s="152"/>
      <c r="D143" s="152"/>
      <c r="E143" s="152"/>
      <c r="F143" s="152"/>
      <c r="G143" s="153"/>
    </row>
    <row r="144" spans="1:7" ht="41.25" customHeight="1" x14ac:dyDescent="0.25">
      <c r="A144" s="157" t="s">
        <v>81</v>
      </c>
      <c r="B144" s="131" t="s">
        <v>88</v>
      </c>
      <c r="C144" s="29" t="s">
        <v>16</v>
      </c>
      <c r="D144" s="60">
        <f>D146+D147</f>
        <v>82.474226799999997</v>
      </c>
      <c r="E144" s="60">
        <f>E146+E147</f>
        <v>82.474226799999997</v>
      </c>
      <c r="F144" s="60">
        <f>F146+F147</f>
        <v>0</v>
      </c>
      <c r="G144" s="158" t="s">
        <v>102</v>
      </c>
    </row>
    <row r="145" spans="1:8" ht="39.75" customHeight="1" x14ac:dyDescent="0.25">
      <c r="A145" s="157"/>
      <c r="B145" s="131"/>
      <c r="C145" s="111" t="s">
        <v>7</v>
      </c>
      <c r="D145" s="97">
        <v>0</v>
      </c>
      <c r="E145" s="97">
        <v>0</v>
      </c>
      <c r="F145" s="97">
        <v>0</v>
      </c>
      <c r="G145" s="159"/>
    </row>
    <row r="146" spans="1:8" ht="50.25" customHeight="1" x14ac:dyDescent="0.25">
      <c r="A146" s="157"/>
      <c r="B146" s="131"/>
      <c r="C146" s="111" t="s">
        <v>8</v>
      </c>
      <c r="D146" s="97">
        <v>80</v>
      </c>
      <c r="E146" s="97">
        <v>80</v>
      </c>
      <c r="F146" s="97">
        <v>0</v>
      </c>
      <c r="G146" s="159"/>
    </row>
    <row r="147" spans="1:8" ht="128.25" customHeight="1" x14ac:dyDescent="0.25">
      <c r="A147" s="157"/>
      <c r="B147" s="131"/>
      <c r="C147" s="111" t="s">
        <v>9</v>
      </c>
      <c r="D147" s="97">
        <v>2.4742267999999998</v>
      </c>
      <c r="E147" s="97">
        <v>2.4742267999999998</v>
      </c>
      <c r="F147" s="97">
        <v>0</v>
      </c>
      <c r="G147" s="160"/>
    </row>
    <row r="148" spans="1:8" s="64" customFormat="1" ht="21" customHeight="1" x14ac:dyDescent="0.3">
      <c r="A148" s="144" t="s">
        <v>55</v>
      </c>
      <c r="B148" s="131" t="s">
        <v>56</v>
      </c>
      <c r="C148" s="88" t="s">
        <v>16</v>
      </c>
      <c r="D148" s="31">
        <f>SUM(D149:D151)</f>
        <v>24.238364999999998</v>
      </c>
      <c r="E148" s="31">
        <f t="shared" ref="E148:F148" si="17">SUM(E149:E151)</f>
        <v>24.238364999999998</v>
      </c>
      <c r="F148" s="31">
        <f t="shared" si="17"/>
        <v>24.238364999999998</v>
      </c>
      <c r="G148" s="149" t="s">
        <v>90</v>
      </c>
    </row>
    <row r="149" spans="1:8" ht="30" customHeight="1" x14ac:dyDescent="0.25">
      <c r="A149" s="145"/>
      <c r="B149" s="131"/>
      <c r="C149" s="103" t="s">
        <v>7</v>
      </c>
      <c r="D149" s="32">
        <v>0</v>
      </c>
      <c r="E149" s="32">
        <v>0</v>
      </c>
      <c r="F149" s="32">
        <v>0</v>
      </c>
      <c r="G149" s="149"/>
    </row>
    <row r="150" spans="1:8" s="69" customFormat="1" ht="32.25" customHeight="1" x14ac:dyDescent="0.25">
      <c r="A150" s="145"/>
      <c r="B150" s="131"/>
      <c r="C150" s="103" t="s">
        <v>8</v>
      </c>
      <c r="D150" s="32">
        <v>23.51121405</v>
      </c>
      <c r="E150" s="32">
        <v>23.51121405</v>
      </c>
      <c r="F150" s="32">
        <v>23.51121405</v>
      </c>
      <c r="G150" s="149"/>
      <c r="H150" s="68"/>
    </row>
    <row r="151" spans="1:8" s="69" customFormat="1" ht="190.5" customHeight="1" x14ac:dyDescent="0.25">
      <c r="A151" s="146"/>
      <c r="B151" s="131"/>
      <c r="C151" s="103" t="s">
        <v>9</v>
      </c>
      <c r="D151" s="32">
        <v>0.72715094999999996</v>
      </c>
      <c r="E151" s="32">
        <v>0.72715095000000007</v>
      </c>
      <c r="F151" s="32">
        <v>0.72715094999999996</v>
      </c>
      <c r="G151" s="149"/>
      <c r="H151" s="68"/>
    </row>
    <row r="152" spans="1:8" ht="60" customHeight="1" x14ac:dyDescent="0.25">
      <c r="A152" s="157" t="s">
        <v>103</v>
      </c>
      <c r="B152" s="131" t="s">
        <v>91</v>
      </c>
      <c r="C152" s="29" t="s">
        <v>16</v>
      </c>
      <c r="D152" s="60">
        <f>D154+D155</f>
        <v>85.78689</v>
      </c>
      <c r="E152" s="60">
        <f>E154+E155</f>
        <v>53.289560999999999</v>
      </c>
      <c r="F152" s="60">
        <f>F154+F155</f>
        <v>15.741303969999999</v>
      </c>
      <c r="G152" s="124" t="s">
        <v>104</v>
      </c>
    </row>
    <row r="153" spans="1:8" ht="39.75" customHeight="1" x14ac:dyDescent="0.25">
      <c r="A153" s="157"/>
      <c r="B153" s="131"/>
      <c r="C153" s="111" t="s">
        <v>7</v>
      </c>
      <c r="D153" s="97">
        <v>0</v>
      </c>
      <c r="E153" s="97">
        <v>0</v>
      </c>
      <c r="F153" s="97">
        <v>0</v>
      </c>
      <c r="G153" s="124"/>
    </row>
    <row r="154" spans="1:8" ht="48" customHeight="1" x14ac:dyDescent="0.25">
      <c r="A154" s="157"/>
      <c r="B154" s="131"/>
      <c r="C154" s="111" t="s">
        <v>8</v>
      </c>
      <c r="D154" s="97">
        <v>85.100594880000003</v>
      </c>
      <c r="E154" s="97">
        <v>52.863244510000001</v>
      </c>
      <c r="F154" s="97">
        <v>15.615373529999999</v>
      </c>
      <c r="G154" s="124"/>
    </row>
    <row r="155" spans="1:8" s="64" customFormat="1" ht="104.25" customHeight="1" x14ac:dyDescent="0.3">
      <c r="A155" s="157"/>
      <c r="B155" s="131"/>
      <c r="C155" s="111" t="s">
        <v>9</v>
      </c>
      <c r="D155" s="97">
        <v>0.68629512000000004</v>
      </c>
      <c r="E155" s="97">
        <v>0.42631649000000005</v>
      </c>
      <c r="F155" s="97">
        <v>0.12593044</v>
      </c>
      <c r="G155" s="124"/>
    </row>
    <row r="156" spans="1:8" s="69" customFormat="1" ht="28.5" customHeight="1" x14ac:dyDescent="0.3">
      <c r="A156" s="143" t="s">
        <v>57</v>
      </c>
      <c r="B156" s="129"/>
      <c r="C156" s="129"/>
      <c r="D156" s="129"/>
      <c r="E156" s="129"/>
      <c r="F156" s="129"/>
      <c r="G156" s="130"/>
      <c r="H156" s="68"/>
    </row>
    <row r="157" spans="1:8" ht="24.75" customHeight="1" x14ac:dyDescent="0.25">
      <c r="A157" s="140" t="s">
        <v>81</v>
      </c>
      <c r="B157" s="131" t="s">
        <v>64</v>
      </c>
      <c r="C157" s="105" t="s">
        <v>16</v>
      </c>
      <c r="D157" s="73">
        <f>SUM(D158:D160)</f>
        <v>5</v>
      </c>
      <c r="E157" s="73">
        <f>SUM(E158:E160)</f>
        <v>5</v>
      </c>
      <c r="F157" s="44">
        <f>SUM(F158:F160)</f>
        <v>5</v>
      </c>
      <c r="G157" s="136" t="s">
        <v>93</v>
      </c>
    </row>
    <row r="158" spans="1:8" ht="22.5" customHeight="1" x14ac:dyDescent="0.25">
      <c r="A158" s="141"/>
      <c r="B158" s="131"/>
      <c r="C158" s="91" t="s">
        <v>7</v>
      </c>
      <c r="D158" s="72">
        <v>0</v>
      </c>
      <c r="E158" s="72">
        <v>0</v>
      </c>
      <c r="F158" s="72">
        <v>0</v>
      </c>
      <c r="G158" s="137"/>
    </row>
    <row r="159" spans="1:8" ht="19.5" customHeight="1" x14ac:dyDescent="0.25">
      <c r="A159" s="141"/>
      <c r="B159" s="131"/>
      <c r="C159" s="91" t="s">
        <v>8</v>
      </c>
      <c r="D159" s="72">
        <v>4.8499999999999996</v>
      </c>
      <c r="E159" s="72">
        <v>4.8499999999999996</v>
      </c>
      <c r="F159" s="72">
        <v>4.8499999999999996</v>
      </c>
      <c r="G159" s="137"/>
    </row>
    <row r="160" spans="1:8" ht="19.5" customHeight="1" x14ac:dyDescent="0.25">
      <c r="A160" s="142"/>
      <c r="B160" s="131"/>
      <c r="C160" s="91" t="s">
        <v>9</v>
      </c>
      <c r="D160" s="72">
        <v>0.15</v>
      </c>
      <c r="E160" s="72">
        <v>0.15</v>
      </c>
      <c r="F160" s="72">
        <v>0.15</v>
      </c>
      <c r="G160" s="138"/>
    </row>
    <row r="161" spans="1:7" x14ac:dyDescent="0.25">
      <c r="A161" s="147" t="s">
        <v>58</v>
      </c>
      <c r="B161" s="147"/>
      <c r="C161" s="147"/>
      <c r="D161" s="147"/>
      <c r="E161" s="147"/>
      <c r="F161" s="147"/>
      <c r="G161" s="148"/>
    </row>
    <row r="162" spans="1:7" ht="20.25" customHeight="1" x14ac:dyDescent="0.25">
      <c r="A162" s="139" t="s">
        <v>82</v>
      </c>
      <c r="B162" s="114" t="s">
        <v>65</v>
      </c>
      <c r="C162" s="88" t="s">
        <v>16</v>
      </c>
      <c r="D162" s="89">
        <f>SUM(D163:D165)</f>
        <v>96.98899999999999</v>
      </c>
      <c r="E162" s="89">
        <f>SUM(E163:E165)</f>
        <v>96.98899999999999</v>
      </c>
      <c r="F162" s="90">
        <f>SUM(F163:F165)</f>
        <v>19.013999999999999</v>
      </c>
      <c r="G162" s="115" t="s">
        <v>95</v>
      </c>
    </row>
    <row r="163" spans="1:7" ht="20.25" customHeight="1" x14ac:dyDescent="0.25">
      <c r="A163" s="139"/>
      <c r="B163" s="114"/>
      <c r="C163" s="103" t="s">
        <v>7</v>
      </c>
      <c r="D163" s="92">
        <v>0</v>
      </c>
      <c r="E163" s="92">
        <v>0</v>
      </c>
      <c r="F163" s="93">
        <v>0</v>
      </c>
      <c r="G163" s="116"/>
    </row>
    <row r="164" spans="1:7" ht="20.25" customHeight="1" x14ac:dyDescent="0.25">
      <c r="A164" s="139"/>
      <c r="B164" s="114"/>
      <c r="C164" s="103" t="s">
        <v>8</v>
      </c>
      <c r="D164" s="92">
        <v>96.212999999999994</v>
      </c>
      <c r="E164" s="92">
        <v>96.212999999999994</v>
      </c>
      <c r="F164" s="32">
        <v>18.861999999999998</v>
      </c>
      <c r="G164" s="116"/>
    </row>
    <row r="165" spans="1:7" ht="67.5" customHeight="1" x14ac:dyDescent="0.25">
      <c r="A165" s="139"/>
      <c r="B165" s="114"/>
      <c r="C165" s="103" t="s">
        <v>9</v>
      </c>
      <c r="D165" s="92">
        <v>0.77600000000000002</v>
      </c>
      <c r="E165" s="92">
        <v>0.77600000000000002</v>
      </c>
      <c r="F165" s="32">
        <v>0.152</v>
      </c>
      <c r="G165" s="117"/>
    </row>
  </sheetData>
  <mergeCells count="122">
    <mergeCell ref="A152:A155"/>
    <mergeCell ref="B152:B155"/>
    <mergeCell ref="G152:G155"/>
    <mergeCell ref="A26:A29"/>
    <mergeCell ref="B26:B29"/>
    <mergeCell ref="G26:G29"/>
    <mergeCell ref="A22:A25"/>
    <mergeCell ref="B22:B25"/>
    <mergeCell ref="G22:G25"/>
    <mergeCell ref="A30:A33"/>
    <mergeCell ref="B30:B33"/>
    <mergeCell ref="G30:G33"/>
    <mergeCell ref="A34:A37"/>
    <mergeCell ref="B34:B37"/>
    <mergeCell ref="G34:G37"/>
    <mergeCell ref="A70:A73"/>
    <mergeCell ref="B70:B73"/>
    <mergeCell ref="A66:A69"/>
    <mergeCell ref="B66:B69"/>
    <mergeCell ref="G66:G69"/>
    <mergeCell ref="G70:G73"/>
    <mergeCell ref="G38:G41"/>
    <mergeCell ref="A44:A47"/>
    <mergeCell ref="B44:B47"/>
    <mergeCell ref="A2:G2"/>
    <mergeCell ref="D3:F3"/>
    <mergeCell ref="G3:G4"/>
    <mergeCell ref="A16:G16"/>
    <mergeCell ref="A18:A21"/>
    <mergeCell ref="B18:B21"/>
    <mergeCell ref="G18:G21"/>
    <mergeCell ref="A5:A8"/>
    <mergeCell ref="B5:B8"/>
    <mergeCell ref="G5:G8"/>
    <mergeCell ref="A10:A13"/>
    <mergeCell ref="B10:B13"/>
    <mergeCell ref="G10:G13"/>
    <mergeCell ref="C17:F17"/>
    <mergeCell ref="A42:G42"/>
    <mergeCell ref="A38:A41"/>
    <mergeCell ref="B38:B41"/>
    <mergeCell ref="C43:F43"/>
    <mergeCell ref="C54:F54"/>
    <mergeCell ref="G44:G47"/>
    <mergeCell ref="A48:A51"/>
    <mergeCell ref="G48:G51"/>
    <mergeCell ref="B49:B51"/>
    <mergeCell ref="A53:G53"/>
    <mergeCell ref="C65:F65"/>
    <mergeCell ref="G55:G58"/>
    <mergeCell ref="A55:A58"/>
    <mergeCell ref="B55:B58"/>
    <mergeCell ref="A59:A62"/>
    <mergeCell ref="G59:G62"/>
    <mergeCell ref="B60:B62"/>
    <mergeCell ref="A96:G96"/>
    <mergeCell ref="A81:A84"/>
    <mergeCell ref="B81:B84"/>
    <mergeCell ref="A87:A90"/>
    <mergeCell ref="B87:B90"/>
    <mergeCell ref="C80:F80"/>
    <mergeCell ref="C86:F86"/>
    <mergeCell ref="A64:G64"/>
    <mergeCell ref="A108:A111"/>
    <mergeCell ref="B108:B111"/>
    <mergeCell ref="G108:G111"/>
    <mergeCell ref="G91:G94"/>
    <mergeCell ref="B75:B77"/>
    <mergeCell ref="A79:G79"/>
    <mergeCell ref="A98:A101"/>
    <mergeCell ref="B98:B101"/>
    <mergeCell ref="G98:G101"/>
    <mergeCell ref="A102:A105"/>
    <mergeCell ref="G102:G105"/>
    <mergeCell ref="B103:B105"/>
    <mergeCell ref="G81:G84"/>
    <mergeCell ref="G87:G90"/>
    <mergeCell ref="C97:F97"/>
    <mergeCell ref="A91:A94"/>
    <mergeCell ref="B92:B94"/>
    <mergeCell ref="A85:G85"/>
    <mergeCell ref="A74:A77"/>
    <mergeCell ref="G74:G77"/>
    <mergeCell ref="A106:G106"/>
    <mergeCell ref="B139:B142"/>
    <mergeCell ref="G139:G142"/>
    <mergeCell ref="B148:B151"/>
    <mergeCell ref="G148:G151"/>
    <mergeCell ref="B126:B129"/>
    <mergeCell ref="G126:G129"/>
    <mergeCell ref="A139:A142"/>
    <mergeCell ref="A143:G143"/>
    <mergeCell ref="B112:G112"/>
    <mergeCell ref="B122:B125"/>
    <mergeCell ref="A144:A147"/>
    <mergeCell ref="B144:B147"/>
    <mergeCell ref="G144:G147"/>
    <mergeCell ref="G122:G125"/>
    <mergeCell ref="B162:B165"/>
    <mergeCell ref="G162:G165"/>
    <mergeCell ref="A113:A116"/>
    <mergeCell ref="A117:A120"/>
    <mergeCell ref="B113:B116"/>
    <mergeCell ref="G113:G116"/>
    <mergeCell ref="B117:B120"/>
    <mergeCell ref="G117:G120"/>
    <mergeCell ref="A121:G121"/>
    <mergeCell ref="B131:B134"/>
    <mergeCell ref="G131:G134"/>
    <mergeCell ref="B135:B138"/>
    <mergeCell ref="G135:G138"/>
    <mergeCell ref="A131:A134"/>
    <mergeCell ref="A135:A138"/>
    <mergeCell ref="A122:A125"/>
    <mergeCell ref="A126:A129"/>
    <mergeCell ref="B157:B160"/>
    <mergeCell ref="G157:G160"/>
    <mergeCell ref="A162:A165"/>
    <mergeCell ref="A157:A160"/>
    <mergeCell ref="A156:G156"/>
    <mergeCell ref="A148:A151"/>
    <mergeCell ref="A161:G161"/>
  </mergeCells>
  <pageMargins left="0.196527777777778" right="0.196527777777778" top="0.196527777777778" bottom="0.196527777777778" header="0.51180555555555496" footer="0.51180555555555496"/>
  <pageSetup paperSize="9" scale="35" fitToHeight="0" orientation="landscape" r:id="rId1"/>
  <rowBreaks count="6" manualBreakCount="6">
    <brk id="29" max="6" man="1"/>
    <brk id="51" max="6" man="1"/>
    <brk id="69" max="6" man="1"/>
    <brk id="77" max="6" man="1"/>
    <brk id="105" max="6" man="1"/>
    <brk id="138" max="6" man="1"/>
  </rowBreaks>
</worksheet>
</file>

<file path=docProps/app.xml><?xml version="1.0" encoding="utf-8"?>
<Properties xmlns="http://schemas.openxmlformats.org/officeDocument/2006/extended-properties" xmlns:vt="http://schemas.openxmlformats.org/officeDocument/2006/docPropsVTypes">
  <Template/>
  <TotalTime>1561</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Приложение 1 (ОТЧЕТНЫЙ ПЕРИОД) </vt:lpstr>
      <vt:lpstr>'Приложение 1 (ОТЧЕТНЫЙ ПЕРИОД) '!Print_Titles_0</vt:lpstr>
      <vt:lpstr>'Приложение 1 (ОТЧЕТНЫЙ ПЕРИОД) '!Print_Titles_0_0</vt:lpstr>
      <vt:lpstr>'Приложение 1 (ОТЧЕТНЫЙ ПЕРИОД) '!Print_Titles_3</vt:lpstr>
      <vt:lpstr>'Приложение 1 (ОТЧЕТНЫЙ ПЕРИОД) '!Print_Titles_9</vt:lpstr>
      <vt:lpstr>'Приложение 1 (ОТЧЕТНЫЙ ПЕРИОД) '!Заголовки_для_печати</vt:lpstr>
      <vt:lpstr>'Приложение 1 (ОТЧЕТНЫЙ ПЕРИОД)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Митрофанова Екатерина Вадимовна</dc:creator>
  <dc:description/>
  <cp:lastModifiedBy>Кашникова Любовь Миневарисовна</cp:lastModifiedBy>
  <cp:revision>256</cp:revision>
  <cp:lastPrinted>2023-04-28T07:48:47Z</cp:lastPrinted>
  <dcterms:created xsi:type="dcterms:W3CDTF">2018-11-23T05:25:27Z</dcterms:created>
  <dcterms:modified xsi:type="dcterms:W3CDTF">2023-09-28T05:20:00Z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WorkbookGuid">
    <vt:lpwstr>8bdba8e8-9164-4f51-a7c8-3f08107642d0</vt:lpwstr>
  </property>
</Properties>
</file>