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393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21" i="1" l="1"/>
  <c r="H31" i="1"/>
  <c r="H40" i="1"/>
  <c r="H372" i="1"/>
  <c r="H381" i="1"/>
  <c r="H399" i="1"/>
  <c r="H405" i="1"/>
  <c r="H415" i="1"/>
  <c r="H421" i="1"/>
  <c r="H441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9" i="1"/>
  <c r="H500" i="1"/>
  <c r="H503" i="1"/>
  <c r="H504" i="1"/>
  <c r="H505" i="1"/>
  <c r="H506" i="1"/>
  <c r="H507" i="1"/>
  <c r="H514" i="1"/>
  <c r="H589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3" i="1"/>
  <c r="H637" i="1"/>
  <c r="H641" i="1"/>
  <c r="H647" i="1"/>
  <c r="H677" i="1"/>
  <c r="H690" i="1"/>
  <c r="H698" i="1"/>
  <c r="H703" i="1"/>
  <c r="H710" i="1"/>
  <c r="H718" i="1"/>
  <c r="H723" i="1"/>
  <c r="H727" i="1"/>
  <c r="H630" i="1" l="1"/>
  <c r="H481" i="1"/>
  <c r="J703" i="1"/>
  <c r="F591" i="1" l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563" i="1"/>
  <c r="C564" i="1"/>
  <c r="C565" i="1"/>
  <c r="C566" i="1"/>
  <c r="C567" i="1"/>
  <c r="C568" i="1"/>
  <c r="C569" i="1"/>
  <c r="C570" i="1"/>
  <c r="C571" i="1"/>
  <c r="C572" i="1"/>
  <c r="C543" i="1" l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483" i="1" l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I647" i="1"/>
  <c r="I40" i="1" l="1"/>
  <c r="J40" i="1"/>
  <c r="J370" i="1" l="1"/>
  <c r="J369" i="1"/>
  <c r="J367" i="1" l="1"/>
  <c r="J366" i="1"/>
  <c r="J365" i="1"/>
  <c r="J364" i="1"/>
  <c r="I727" i="1" l="1"/>
  <c r="J727" i="1"/>
  <c r="I718" i="1" l="1"/>
  <c r="I723" i="1"/>
  <c r="J716" i="1"/>
  <c r="J715" i="1"/>
  <c r="J714" i="1"/>
  <c r="J713" i="1"/>
  <c r="J709" i="1"/>
  <c r="J708" i="1"/>
  <c r="J707" i="1"/>
  <c r="J706" i="1"/>
  <c r="J697" i="1"/>
  <c r="J696" i="1"/>
  <c r="J695" i="1"/>
  <c r="J694" i="1"/>
  <c r="J693" i="1"/>
  <c r="I690" i="1"/>
  <c r="J689" i="1"/>
  <c r="J688" i="1"/>
  <c r="J687" i="1"/>
  <c r="J686" i="1"/>
  <c r="J685" i="1"/>
  <c r="J684" i="1"/>
  <c r="J683" i="1"/>
  <c r="J682" i="1"/>
  <c r="J681" i="1"/>
  <c r="J680" i="1"/>
  <c r="I677" i="1"/>
  <c r="J666" i="1"/>
  <c r="J677" i="1" s="1"/>
  <c r="I441" i="1"/>
  <c r="J440" i="1"/>
  <c r="J439" i="1"/>
  <c r="J438" i="1"/>
  <c r="J437" i="1"/>
  <c r="J436" i="1"/>
  <c r="J435" i="1"/>
  <c r="J434" i="1"/>
  <c r="J433" i="1"/>
  <c r="J432" i="1"/>
  <c r="J431" i="1"/>
  <c r="J718" i="1" l="1"/>
  <c r="J441" i="1"/>
  <c r="J710" i="1"/>
  <c r="J690" i="1"/>
  <c r="J698" i="1"/>
  <c r="J421" i="1"/>
  <c r="I420" i="1"/>
  <c r="J415" i="1"/>
  <c r="I415" i="1"/>
  <c r="I405" i="1"/>
  <c r="J404" i="1"/>
  <c r="I396" i="1"/>
  <c r="I395" i="1"/>
  <c r="J394" i="1"/>
  <c r="J393" i="1"/>
  <c r="J392" i="1"/>
  <c r="J391" i="1"/>
  <c r="J390" i="1"/>
  <c r="J389" i="1"/>
  <c r="J388" i="1"/>
  <c r="J387" i="1"/>
  <c r="J386" i="1"/>
  <c r="J381" i="1"/>
  <c r="I380" i="1"/>
  <c r="I379" i="1"/>
  <c r="I378" i="1"/>
  <c r="I377" i="1"/>
  <c r="A139" i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K39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6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49" i="1"/>
  <c r="J148" i="1"/>
  <c r="J147" i="1"/>
  <c r="J146" i="1"/>
  <c r="J144" i="1"/>
  <c r="J142" i="1"/>
  <c r="J141" i="1"/>
  <c r="J138" i="1"/>
  <c r="J136" i="1"/>
  <c r="J24" i="1"/>
  <c r="I399" i="1" l="1"/>
  <c r="K40" i="1"/>
  <c r="I381" i="1"/>
  <c r="J405" i="1"/>
  <c r="I421" i="1"/>
  <c r="J399" i="1"/>
  <c r="J50" i="1" l="1"/>
  <c r="J49" i="1"/>
  <c r="J48" i="1"/>
  <c r="J47" i="1"/>
  <c r="J30" i="1"/>
  <c r="J29" i="1"/>
  <c r="I28" i="1"/>
  <c r="I27" i="1"/>
  <c r="J44" i="1" l="1"/>
  <c r="I43" i="1"/>
  <c r="I372" i="1" s="1"/>
  <c r="I25" i="1"/>
  <c r="I31" i="1" s="1"/>
  <c r="I13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8" i="1"/>
  <c r="J55" i="1"/>
  <c r="J54" i="1"/>
  <c r="J53" i="1"/>
  <c r="J52" i="1"/>
  <c r="J51" i="1"/>
  <c r="J23" i="1"/>
  <c r="J12" i="1"/>
  <c r="J9" i="1"/>
  <c r="J7" i="1"/>
  <c r="J6" i="1"/>
  <c r="I21" i="1" l="1"/>
  <c r="J25" i="1"/>
  <c r="J31" i="1" s="1"/>
  <c r="J43" i="1"/>
  <c r="J372" i="1" s="1"/>
  <c r="J13" i="1"/>
  <c r="J21" i="1" s="1"/>
</calcChain>
</file>

<file path=xl/sharedStrings.xml><?xml version="1.0" encoding="utf-8"?>
<sst xmlns="http://schemas.openxmlformats.org/spreadsheetml/2006/main" count="2017" uniqueCount="711">
  <si>
    <t>№п/п</t>
  </si>
  <si>
    <t>Инвентар.№</t>
  </si>
  <si>
    <t>Наименование имущества местонахождение,адрес</t>
  </si>
  <si>
    <t>Единица измерения ( в т.ч. Протяженность сетей п.м. в 2-х тр.изм.)</t>
  </si>
  <si>
    <t>Характеристика имущества (тип, марка, вид прокладки и т.д.)</t>
  </si>
  <si>
    <t>Кол-во</t>
  </si>
  <si>
    <t>Общая стоимость (балансовая), руб.</t>
  </si>
  <si>
    <t>Износ, расход, руб.</t>
  </si>
  <si>
    <t>Остаточная стоимость, руб.</t>
  </si>
  <si>
    <t>Техсостояние</t>
  </si>
  <si>
    <t>Здания и нежилые помещения</t>
  </si>
  <si>
    <t>кв.м</t>
  </si>
  <si>
    <t xml:space="preserve">      уд.</t>
  </si>
  <si>
    <t>05:403:002:000070570</t>
  </si>
  <si>
    <t>05:403:002:000070500</t>
  </si>
  <si>
    <t>уд.</t>
  </si>
  <si>
    <t>05:403:002:000070590</t>
  </si>
  <si>
    <t>05:403:002:000070490</t>
  </si>
  <si>
    <t>Сооружения</t>
  </si>
  <si>
    <t>05:403:002:000070550</t>
  </si>
  <si>
    <t xml:space="preserve">    шт.</t>
  </si>
  <si>
    <t>05:403:002:000070540</t>
  </si>
  <si>
    <t xml:space="preserve">Водовод ВК50-ввод в дом ул. Островского, 18.
кад. № 25:26:010319:5442
Адрес: Приморский край, г. Арсеньев, в районе дома по ул. Островского, 18                            </t>
  </si>
  <si>
    <t>п.м</t>
  </si>
  <si>
    <t>ф 100
сталь</t>
  </si>
  <si>
    <t xml:space="preserve">      уд.
ПГ 208, сталь</t>
  </si>
  <si>
    <t xml:space="preserve">Водопровод ВК59 ввод в дом ул. 25 лет Арсеньеву, д.29.
кад № 25:26:010319:5443
Адрес: Приморский край, г. Арсеньев, в районе дома по ул. 25 лет Аpсеньеву, 29                                    </t>
  </si>
  <si>
    <t xml:space="preserve">      уд.
колодец 
ф 100 мм-2 шт.</t>
  </si>
  <si>
    <t>Водопровод ВК65-ВК64 (школа №4).
кад. № 25:26:010319:5444
Адрес: Приморский край, г.Арсеньев, в районе здания по ул. 25 лет Арсеньеву, 17</t>
  </si>
  <si>
    <t xml:space="preserve">      уд.
ПГ 305 (сталь), колодцы-2 шт., задвижки на 100 мм-1 шт.</t>
  </si>
  <si>
    <t xml:space="preserve">Водопровод ВК27, ВК29, ВК30 ввод в дом ул 25 лет Аpсеньеву, 5.
кад. № 25:26:000000:1582
Адрес: Приморский край, г. Арсеньев, в районе дома по ул. 25 лет Арсеньеву, 5 </t>
  </si>
  <si>
    <t xml:space="preserve">      уд.
ПГ 2 (сталь), колодцы 1500 мм-1 шт., задвижка 100 мм-1 шт.</t>
  </si>
  <si>
    <t xml:space="preserve">Водопровод ВК34-ввод в дом ул. 25 лет Арсеньеву, 23.
кад. № 25:26:000000:1583
Адрес: Приморский край, г. Арсеньев, в районе дома по ул. 25 лет Арсеньеву, 23                                                        </t>
  </si>
  <si>
    <t xml:space="preserve">      уд.
ПГ б/н (сталь)</t>
  </si>
  <si>
    <t xml:space="preserve">Водопровод ВК19-ВК21; ВК21 ввод в дом ул. 25 лет Арсеньеву, 11, ВК23 ввод в дом ул. Жуковского, 57.
кад. № 25:26:010319:5452
Адрес: Приморский край, г. Арсеньев, ул. 25 лет Арсеньеву, 11  к дому 57-а ул. Жуковского                         </t>
  </si>
  <si>
    <t xml:space="preserve"> ф 150
ф 100-131м
чугун</t>
  </si>
  <si>
    <t xml:space="preserve">      уд.
ПГ 63,
 ПГ 7, 
ПГ б/н (сталь)</t>
  </si>
  <si>
    <t xml:space="preserve">Водопровод ВК24 ввод в дом ул. 25 лет Арсеньеву, 1.
кад. № 25:26:010319:5451
Адрес: Приморский край, г. Арсеньев, в районе дома ул 25 лет Аpсеньеву, 1                                                        </t>
  </si>
  <si>
    <t>ф 133
чугун</t>
  </si>
  <si>
    <t xml:space="preserve">Водопровод ВК 22 ввод в дом ул. 25 лет Арсеньеву, 7.
кад № 25:26:010319:5461
Адрес: Приморский край, г. Арсеньев, в районе дома по ул. 25 лет Аpсеньеву, 7                                                                </t>
  </si>
  <si>
    <t xml:space="preserve">Водопровод ВК35-ВК36, ВК36 ввод в дом ул. 25 лет Арсеньеву, 30.
кад. № 25:26:010325:779
Адрес: Приморский край, г. Арсеньев, в районе дома по ул. 25 лет Аpсеньеву, 30  </t>
  </si>
  <si>
    <t>ф 200
ф 100
сталь</t>
  </si>
  <si>
    <t xml:space="preserve">Водопровод ВК26 ввод в дом ул. 25 лет Аpсеньеву, 3.
кад. № 25:26:010319:5440
Адрес: Приморский край, г. Арсеньев, в районе дома по ул. 25 лет Арсеньеву, 3                                                             </t>
  </si>
  <si>
    <t xml:space="preserve"> ф 100
сталь</t>
  </si>
  <si>
    <t xml:space="preserve">      уд.
ПГ 1 (сталь)</t>
  </si>
  <si>
    <t xml:space="preserve">Водопpовод ввод в дом ул. 25 лет Арсеньеву, 27 - ВК 63-ввод в дом ул. 25 лет Арсеньеву, 15.
кад. № 25:26:010319:5441
Адрес: Приморский край, г. Арсеньев, в районе д. 27, д. 15 по ул. 25 лет Аpсеньеву                             </t>
  </si>
  <si>
    <t>ф 80
сталь</t>
  </si>
  <si>
    <t xml:space="preserve">Водопровод ВК72 ввод в дом ул. Островского, 16.
кад № 25:26:010319:5445
Адрес: Приморский край, г. Арсеньев, в районе дома по ул. Остpовского, 16                                                                     </t>
  </si>
  <si>
    <t xml:space="preserve">Водопровод ВК4 ввод в дом ул. Островского, 4/1.
кад № 25:26:010319:5446
Адрес: Приморский край, г. Арсеньев, в районе дома по ул. Остpовского, 4/1                                                                  </t>
  </si>
  <si>
    <t>ф 76
сталь</t>
  </si>
  <si>
    <t xml:space="preserve">Водопровод ВК2 ввод в дом ул. Остpовского, 8/1.
кад. № 25:26:010319:5475
Адрес: Приморский край, г. Арсеньев, в районе дома по ул. Островского, 8/1                                                                   </t>
  </si>
  <si>
    <t xml:space="preserve">      уд.
ПГ 203 (сталь)</t>
  </si>
  <si>
    <t xml:space="preserve">Водопровод ВК40 ввод в дом ул. Ломоносова, 84.
кад. № 25:26:010319:5474
Адрес: Приморский край, г. Арсеньев, в районе дома по ул. Ломоносова, 84                                                                     </t>
  </si>
  <si>
    <t xml:space="preserve">Водопровод ВК37 ввод в дом ул. 25 лет Аpсеньеву, 35.
кад. № 25:26:000000:1590
Адрес: Приморский край, г. Арсеньев, в районе дома по ул. 25 лет Арсеньеву, 35                                                                 </t>
  </si>
  <si>
    <t xml:space="preserve">      уд.
ПГ 119 (сталь)</t>
  </si>
  <si>
    <t xml:space="preserve">Водопровод ВК39-ВК35.
кад. № 25:26:010325:781
Адрес: Приморский край, г. Арсеньев, в районе дома по ул. 25 лет Аpсеньеву, 35                                                                 </t>
  </si>
  <si>
    <t xml:space="preserve">Водопровод ВК52 ввод в дом ул. Ломоносова, 72.
кад. № 25:26:010319:5464
Адрес: Приморский край, г. Арсеньев, в районе дома по ул. Ломоносова, 72                                                                     </t>
  </si>
  <si>
    <t xml:space="preserve">Водопровод ВК44-ВК45 ввод в дом ул. Ломоносова, 70.
кад. № 25:26:010319:5447
Адрес: Приморский край, г. Арсеньев, в районе дома по ул. Ломоносова, 70                                                                                  </t>
  </si>
  <si>
    <t>ф 100</t>
  </si>
  <si>
    <t xml:space="preserve">Водопровод ВК17 ввод в дом ул. Жуковского, 49.
кад. № 25:26:010319:5448
Адрес: Приморский край, г. Арсеньев, в районе дома по ул. Ждуковского, 49                                                              </t>
  </si>
  <si>
    <t xml:space="preserve">Водопровод ввод в дом ул. Ломоносова, 80, ввод в дом ул. Ломоносова, 82.
кад. № 25:26:010319:5456
Адрес: Приморский край, г. Арсеньев, в районе домов по ул. Ломоносова, 80, 82                                                                 </t>
  </si>
  <si>
    <t xml:space="preserve"> ф 150
сталь</t>
  </si>
  <si>
    <t xml:space="preserve">Водопровод ВК42-ВК42.
кад. № 25:26:010319:5455
Адрес: Приморский край, г. Арсеньев, в районе домов по ул. Ломоносова, 80, 82                                                                 </t>
  </si>
  <si>
    <t>ф 65
сталь</t>
  </si>
  <si>
    <t xml:space="preserve">Водопровод ВК2-ВК52 (ГО № 20).
Кад. №  25:26:010319:5453
Адрес: Приморский край, г. Арсеньев, в районе дома по ул. Остpовского, 16/1                                                               </t>
  </si>
  <si>
    <t xml:space="preserve"> ф 200
чугун</t>
  </si>
  <si>
    <t xml:space="preserve">      уд.
ПГ 208 (сталь)</t>
  </si>
  <si>
    <t xml:space="preserve">Водопровод ВК49-ГО № 20.
кад. № 25:26:010319:5449
Адрес: Приморский край, г. Арсеньев, в районе дома по ул. Остpовского, 16/1                                                                   </t>
  </si>
  <si>
    <t>ф 65
чугун</t>
  </si>
  <si>
    <t xml:space="preserve">Водопровод ВК67-ВК65 (ГО № 24).
Кад. № 25:26:010319:5465
Адрес: Приморский край, г. Арсеньев, в районе здания по ул. 25 лет Арсеньеву, 17                                                                                    </t>
  </si>
  <si>
    <t xml:space="preserve">Водопровод ВК65-скважина (ГО № 24).
кад. № 25:26:010319:5450
Адрес: Приморский край, г. Арсеньев, в районе здания по ул. 25 лет Арсеньеву, 17                                                                                </t>
  </si>
  <si>
    <t>ф 50
сталь</t>
  </si>
  <si>
    <t xml:space="preserve">Водопровод ВК17-ВК36.
кад. № 25:26:000000:1617
Адрес: Приморский край, г. Арсеньев, в районе дома по ул. Остpовского, 1                                                                        </t>
  </si>
  <si>
    <t>ф 500
сталь</t>
  </si>
  <si>
    <t xml:space="preserve">Водопровод ВК35; ВК36-ввод в дом ул. Островского, 1.
кад. № 25:26:000000:1612
Адрес: Приморский край, г. Арсеньев, в районе дома по ул. Остpовского, 1                                                                       </t>
  </si>
  <si>
    <t xml:space="preserve">Водопровод ВК38 - ввод в дом ул. Жуковского, 37.
кад № 25:26:000000:1614
Адрес: Примоский край, г. Арсеньев, в районе дома по ул. Жуковского, 37                                                                      </t>
  </si>
  <si>
    <t xml:space="preserve">      уд.
ПГ 55</t>
  </si>
  <si>
    <t xml:space="preserve">Водопровод ВК41-ввод в дом ул. Жуковского, 37.
кад. № 25:26:000000:1615
Адрес: Приморский край, г. Арсеньев, в районе дома по ул. Жуковского, 37                                                                       </t>
  </si>
  <si>
    <t xml:space="preserve">Водопровод ВК39-ввод в дом ул. Островского, 3.
кад. № 25:26:010318:4600
Адрес: Приморский край, г. Арсеньев, в районе дома по ул.Остpовского, 3                                                                  </t>
  </si>
  <si>
    <t xml:space="preserve">Водопровод ВК 47 - ввод в дом ул.Октябpьская, 61/3.
кад. № 25:26:010301:4251
Адрес: Приморский край, г. Арсеньев, в районе дома по ул. Октябрьская, 61/3                                                         </t>
  </si>
  <si>
    <t xml:space="preserve">      уд.
ПГ 198 (сталь)</t>
  </si>
  <si>
    <t xml:space="preserve">Водопровод ВК42-ВК45-ввод в дом ул. Октябрьская, 61/1.
кад. № 25:26:010301:4241
Адрес: Приморский край, г. Арсеньев, в районе дома по ул.Октябpьская, 61/1                                                            </t>
  </si>
  <si>
    <t xml:space="preserve">Водопровод ВК 42-ВК51-ввод в здание д/сада № 30.
кад № 25:26:010301:4243
Адрес: Приморский край, г. Арсеньев, в районе здания по ул. Октябрьская, 63                                                                                 </t>
  </si>
  <si>
    <t>ф 150 -142 м
ф 100-37 м
сталь</t>
  </si>
  <si>
    <t xml:space="preserve">Водопровод ВК39-ввод в дом ул.Октябpьская, 53.
кад. № 25:26:010301:4244
Адрес: Приморский край, г. Арсеньев, в районе дома по ул. Октябрьская, 53                                                                  </t>
  </si>
  <si>
    <t>ф 100
чугун</t>
  </si>
  <si>
    <t xml:space="preserve">      уд.
ПГ 180,
 ПГ 188 (чугун)</t>
  </si>
  <si>
    <t xml:space="preserve">Водопровод ВК5-ВК7.
кад. № 25:26:010301:4245
Адрес: Приморский край, г. Арсеньев, в районе дома по ул. Ломоносова, 5                                                                  </t>
  </si>
  <si>
    <t xml:space="preserve"> ф 150
чугун</t>
  </si>
  <si>
    <t xml:space="preserve">Водопровод ВК31-ВК36; ВК32-ввод в дом ул. Щербакова, 1.
ка. № 25:26:010301:4228
Адрес: Приморский край, г. Арсеньев, в районе дома по ул.Щеpбакова, 1                                                                                </t>
  </si>
  <si>
    <t xml:space="preserve"> ф 150-106 м
ф 100-9 м
чугун</t>
  </si>
  <si>
    <t xml:space="preserve">Водопровод ВК36-ввод в дом ул. Октябрьская, 55/3.
кад. № 25:26:010301:4226
Адрес: Приморский край, г. Арсеньев, в районе дома по ул.Октябpьская, 55/3                                                                      </t>
  </si>
  <si>
    <t xml:space="preserve">Водопровод  ВК1-ВК58.
кад. № 25:26:000000:1620
Адрес: Приморский край, г. Арсеньев, ул.Октябpьская, д. 7 - ул. Октябрьская, д. 32                       </t>
  </si>
  <si>
    <t>ф 300
чугун</t>
  </si>
  <si>
    <t xml:space="preserve">      уд.
ПГ б/н (чугун)</t>
  </si>
  <si>
    <t xml:space="preserve">Водопровод ВК7-ввод  в дом ул. Ломоносова, 5/1.
кад. № 25:26:010301:4246
адрес: Приморский край, г. Арсеньев, в районе дома по ул. Ломоносова, 5/1                                                                     </t>
  </si>
  <si>
    <t xml:space="preserve">Водопровод ВК58-ВК68.
кад. № 25:26:010306:998
Адрес: Приморский край, г. Арсеньев, ул.Октябpьская, 32 - ул. Октябрьская, 36                      </t>
  </si>
  <si>
    <t xml:space="preserve"> ф 200
сталь</t>
  </si>
  <si>
    <t xml:space="preserve">      уд.
ПГ б/н (сталь),
 ПГ 144</t>
  </si>
  <si>
    <t xml:space="preserve">Водопровод ВК36-ввод в дом ул. Октябрьская, 55/1.
кад. № 25:26:010301:4249
Адрес: Приморский край, г. Арсеньев, ул.Октябpьская, 55/1                                                                                </t>
  </si>
  <si>
    <t xml:space="preserve">Водопpовод ВК53-ВК56; ВК55 ввод в дом по ул. Октябрьская, 63.
кад. № 25:26:010301:4248
Адрес: Приморский край, г. Арсеньев, в районе дома по ул.Октябpьская, 63                                                 </t>
  </si>
  <si>
    <t xml:space="preserve"> ф 150-223 м чугун,
ф 100-95 м сталь</t>
  </si>
  <si>
    <t xml:space="preserve">      уд.
ПГ 168
ПГ 190</t>
  </si>
  <si>
    <t xml:space="preserve">Водопровод ВК45 - ввод в дом по ул. Октябрьская, 61.
кад. № 25:26:010301:4247
Адрес: Приморский край, г. Арсеньев, в районе дома по ул. Октябрьская, 61                                                        </t>
  </si>
  <si>
    <t xml:space="preserve">      уд.
ПГ 189 (сталь)</t>
  </si>
  <si>
    <t xml:space="preserve">Водопровод ВК51-ВК53 (лицей № 9).
Кад. № 25:26:010301:4229
Адрес: Приморский край, г. Арсеньев, в районе здания по ул. Октябрьская, 63/2                                                                                 </t>
  </si>
  <si>
    <t xml:space="preserve">      уд.
ПГ 192, 
ПГ 200 (сталь)</t>
  </si>
  <si>
    <t xml:space="preserve">Водопровод ВК53 ввод в здание Лицея № 9.
кад № 25:26:010301:4238
Адрес: Приморский край, г. Арсеньев, в районе здания по ул. Октябрьская, 63/2                                                                          </t>
  </si>
  <si>
    <t xml:space="preserve">Водопровод ВК18-ВК33 (ул. Щербакова).
Кад. № 25:26:000000:1572
Адрес: Приморский край, г. Арсеньев,  ул. Октябpьская, 47, ул. Ломоносова, 1                    </t>
  </si>
  <si>
    <t xml:space="preserve">      уд.
ПГ 283,
 ПГ 282 (чугун)</t>
  </si>
  <si>
    <t xml:space="preserve">Водопровод ВК14 ввод в дом ул. Ломоносова, 5а.
Кад. № 25:26:010301:4227
Адрес: Приморский край, г. Арсеньев, в районе дома ул.Ломоносова 5-а                                                                            </t>
  </si>
  <si>
    <t xml:space="preserve">      уд.
ПГ 97 (сталь)</t>
  </si>
  <si>
    <t xml:space="preserve">Водопровод ВК23 ввод в дом ул. Щербакова, 5.
кад. № 25:26:010301:4232
Адрес: Приморский край, г. Арсеньев, в районе дома по ул. Щербакова, 5                                                                               </t>
  </si>
  <si>
    <t>ф 50
чугун</t>
  </si>
  <si>
    <t xml:space="preserve">Водопровод ВК37 ввод в дом ул.Октябpьская, 55/2.
кад № 25:26:010301:4240
Адрес: Приморский край, г. Арсеньев, ул. Октябрьская, 55/2                                                             </t>
  </si>
  <si>
    <t xml:space="preserve">      уд.
ПГ 183 (сталь)</t>
  </si>
  <si>
    <t xml:space="preserve">Водопровод ВК68-ВК30 (ул.Щеpбакова).
Кад. № 25:26:000000:1592
Адрес: Приморский край, г. Арсеньев, ул.Октябpьская, 36/9, ул. Щеpбакова, 2а                     </t>
  </si>
  <si>
    <t xml:space="preserve">Водопровод ВК 21 ввод в дом ул. Щербакова, 7/1.
кад. № 25:26:010301:4230
Адрес: Приморский край, г. Арсеньев, в районе дома по ул. Щеpбакова, 7/1                                                                  </t>
  </si>
  <si>
    <t xml:space="preserve">Водопровод ВК54 ввод в дом ул. Ломоносова, 74/1.
кад. № 25:26:010319:5476
Адрес: Приморский край, г. Арсеньев, в районе дома по ул. Ломоносова, 74/1                                                </t>
  </si>
  <si>
    <t xml:space="preserve">Водопpовод ВК54-ВК55.
кад. № 25:26:010319:5457
Адрес: Приморский край, г. Арсеньев, в районе дома по ул.Ломоносова, 76                                  </t>
  </si>
  <si>
    <t>ф 300
сталь</t>
  </si>
  <si>
    <t xml:space="preserve">      уд.
</t>
  </si>
  <si>
    <t xml:space="preserve">Водопpовод ВК55-ввод в дом ул. Ломоносова, 76.
кад. № 25:26:010319:5477
Адрес: Приморский край, г. Арсеньев, в районе дома по ул. Ломоносова, 76                                 </t>
  </si>
  <si>
    <t xml:space="preserve">Водопpовод ВК67-ввод в дом Островского, 14.
кад № 25:26:010319:5459
Адрес: Приморский край, г. Арсеньев, в районе дома по ул.Остpовского, 14                                   </t>
  </si>
  <si>
    <t xml:space="preserve">      уд.
ПГ 204,
ПГ б/н (сталь)</t>
  </si>
  <si>
    <t xml:space="preserve">Водопpовод ВК55-ВК60 ввод в дом ул. 25 лет Аpсеньеву, 31.
кад. № 25:26:010319:5458
Адрес: Приморский край, г. Арсеньев, в районе дома по ул. 25 лет Арсеньеву, 31                                                    </t>
  </si>
  <si>
    <t xml:space="preserve"> ф 150-208м
ф 100-6м
сталь</t>
  </si>
  <si>
    <t xml:space="preserve">Водопровод ВК27, ул. Партизанская, ул. 25 лет  Арсеньеву-ул. Жуковского-ул. 1-ая Боевая-ул. Октябрьская-ВК1.
кад. № 25:26:000000:1591
Адрес: Приморский край, г. Арсеньев, ул. Стахановская, 19, ул.Паpтизанская, 160-116, ул. 25 лет Аpсеньеву, 9-1, 
ул. Жуковского, 59/1-19, ул. 1-ая Боевая, ул.Октябpьская, 7  </t>
  </si>
  <si>
    <t>ф 530
сталь</t>
  </si>
  <si>
    <t xml:space="preserve">      уд.
ПГ 228
ПГ 227
ПГ 222
ПГ 221
ПГ 223
ПГ 64
ПГ 63 (сталь)</t>
  </si>
  <si>
    <t>Водопровод ВК16-ВК12.
кад. № 25:26:030205:292
Адрес: Приморский край, г. Арсеньев, ул. Чеpняховского</t>
  </si>
  <si>
    <t>ф 200
сталь</t>
  </si>
  <si>
    <t xml:space="preserve">Водопровод насосная станция Северная-ВК16; ВК12-ВК14 (ул. Балабина).
Кад. № 25:26:000000:1602
Адрес: Приморский край, г. Арсеньев, ул.Чеpняховского                                                         </t>
  </si>
  <si>
    <t>ф 150
сталь</t>
  </si>
  <si>
    <t xml:space="preserve">      уд.
ПГ б/н
ПГ б/н
ПГ 267
ПГ 268
ПГ269
ПГ 270
ПГ 271 (сталь)</t>
  </si>
  <si>
    <t xml:space="preserve">Водопpовод ВК52-ВК54.
кад. № 25:26:010319:5470
Адрес: Приморский край, г. Арсеньев, в районе дома по ул. Ломоносова, 74/1                                       </t>
  </si>
  <si>
    <t xml:space="preserve">      уд.
ПГ 215</t>
  </si>
  <si>
    <t xml:space="preserve">Водопровод ВК33-ВК35.
кад. № 25:26:010325:782
Адрес: Приморский край, г. Арсеньев, в районе дома по ул. 25 лет Аpсеньеву, 25                                                                    </t>
  </si>
  <si>
    <t xml:space="preserve">    п.м</t>
  </si>
  <si>
    <t>ф 400
чугун</t>
  </si>
  <si>
    <t xml:space="preserve">Водопровод ВК35 ввод в дом ул. 25 лет Арсеньеву, 25. 
кад. № 25:26:000000:1593
Адрес: Приморский край, г. Арсеньев, в районе дома по ул. 25 лет Арсеньеву, 25                                                                    </t>
  </si>
  <si>
    <t xml:space="preserve">Водопровод ВК14-ВК51.
кад. № 25:26:000000:1594
Адрес: Приморский край, г. Арсеньев, ул. Жуковского, 41 - ул. Остpовского, 18                               </t>
  </si>
  <si>
    <t xml:space="preserve">Водопровод ВК21 ввод в дом ул. Жуковского, 59.
кад. № 25:26:010319:5481
Адрес: Приморский край, г. Арсеньев, в районе дома по ул. Жуковского, 59                                                                          </t>
  </si>
  <si>
    <t xml:space="preserve">      уд.
ПГ 7 (сталь)</t>
  </si>
  <si>
    <t xml:space="preserve">Водопровод ВК18; ВК20 ввод в дом ул. Жуковского, 51.
кад. № 25:26:010319:5480
Адрес: Приморский край, г. Арсеньев, в районе дома по ул. Жуковского, 51                                                                            </t>
  </si>
  <si>
    <t xml:space="preserve">Водопровод ВК85 ввод в дом ул. Жуковского, 41.
кад. № 25:26:010319:5471
Адрес: Приморский край, г. Арсеньев, в районе дома по ул. Жуковского, 41                                                             </t>
  </si>
  <si>
    <t xml:space="preserve">Водопpовод ВК77-ВК80.
кад. № 25:26:010319:5472
Адрес: Приморский край, г. Арсеньев, ул. Островского, 12, ул. Островского, 10а                                                                </t>
  </si>
  <si>
    <t xml:space="preserve">Водопровод ВК71, ВК77 ввод в дом ул. Островского, 8
кад. № 25:26:010319:5482
Адрес: Приморский край, г. Арсеньев, в районе дома по ул. Остpовского 8                                                                      </t>
  </si>
  <si>
    <t xml:space="preserve">      уд.
ПГ 207 (сталь)</t>
  </si>
  <si>
    <t xml:space="preserve">Водопровод ВК27 ул. Советская-пер. Пархоменко-пер. Пограничный-ул. Ломоносова-ул. Островского-ВК7.
кад. № 25:26:000000:1624
Адрес: Приморский край, г. Арсеньев, ул. Стахановская, 19, ул. Советская, 60, пер. Пархоменко, ул. Партизанская, 148-74/1, пер. Пограничный, 181-139, ул. Ломоносова, 84-70, ул. Островского, 1                              </t>
  </si>
  <si>
    <t xml:space="preserve">      уд.
ПГ б/н
ПГ 214
ПГ 219
ПГ 220
ПГ 108
ПГ 115
ПГ 203 (сталь)</t>
  </si>
  <si>
    <t xml:space="preserve">Водопровод ВК17-ВК22 (ГО № 7-Гротбар).
Кад. № 25:26:000000:1603
Адрес: Приморский край, г. Арсеньев, ул. Островского, 1, пер. Береговой, 2                               </t>
  </si>
  <si>
    <t>ф 426
сталь</t>
  </si>
  <si>
    <t xml:space="preserve">Водопровод ВК84 ввод в дом ул. Жуковского, 47.
кад. № 25:26:010319:5473
Адрес: Приморский край, г. Арсеньев, в районе дом по ул. Жуковского, 47                                                  </t>
  </si>
  <si>
    <t xml:space="preserve">Водопровод ВК22-ВК23 (ГО № 7 Гротбар).
Кад. № 25:26:000000:1606
Адрес: Приморский край, г. Арсеньев, пер. Береговой, 2-ул. Новикова                                                                               </t>
  </si>
  <si>
    <t xml:space="preserve">Водопровод ВК60-ВК61.
кад. № 25:26:010319:5478
Адрес: Приморский край, г. Арсеньев, в районе дома по ул. 25 лет Аpсеньеву, 33                                                                       </t>
  </si>
  <si>
    <t xml:space="preserve">Водопровод ВК61 ввод в дом ул. 25 лет Арсеньеву, 33.
кад. № 25:26:010319:5479
Адрес: Приморский край, г. Арсеньев, в районе дома по ул. 25 лет Аpсеньеву, 33                                                                      </t>
  </si>
  <si>
    <t xml:space="preserve">Водопровод ВК71-ВК72.
кад. № 25:26:010319:5483
Адрес: Приморский край, г. Арсеньев, в районе дома по ул. Остpовского, 16                                                 </t>
  </si>
  <si>
    <t>ф 108
сталь</t>
  </si>
  <si>
    <t>Водопровод ВК58 ввод в здание д/сада № 2.
кад. № 25:26:010319:5484
Адрес: Приморский край, г. Арсеньев, в районе здания по ул. Ломоносова, 78а</t>
  </si>
  <si>
    <t xml:space="preserve">      уд.
Колодец-1 шт.</t>
  </si>
  <si>
    <t>Водопровод ВК80 вод в здание ул. Островского, 10а.
Кад. № 25:26:010319:5485
Адрес: Приморский край, г. Арсеньев, в районе здания по ул. Островского, 10а</t>
  </si>
  <si>
    <t xml:space="preserve">Водопровод ВК 21 ввод в здание ул. Жуковского, 51а.
Кад. № 25:26:010319:5486
Адрес: Приморский край, г. Арсеньев, в районе здания по ул. Жуковского, 51а (д/сад № 25) </t>
  </si>
  <si>
    <t>Водопровод ВК56 ввод в здание д/сада № 26.
кад. № 25:26:010319:5487
Адрес: Приморский край, г. Арсеньев, в районе здания по ул. Ломоносова, 78</t>
  </si>
  <si>
    <t>Водопровод ВК64-ввод в здание школы № 4.
Кад. № 25:26:010319:5488
Адрес: Приморский край, г. Арсеньев, в районе здания по ул. 25 лет Арсеньеву, 17</t>
  </si>
  <si>
    <t xml:space="preserve">      уд.
ПГ 305 (сталь)</t>
  </si>
  <si>
    <t>Водопровод ВК71 ввод в здание Гимназии № 7.
кад. № 25:26:010319:5489
Адрес: Приморский край, г. Арсеньев, в районе здания по ул. Островского, 20</t>
  </si>
  <si>
    <t>Водопровод здание Гимназия № 7-хозблок.
Кад. № 25:26:010319:5490
Адрес: Приморский край, г. Арсеньев, в районе здания по ул. Островского, 20</t>
  </si>
  <si>
    <t>ф 50</t>
  </si>
  <si>
    <t>Водопровод ВК10-ВК21.
кад. № 25:26:020204:2035
Адрес: Приморский край, г. Арсеньев, в районе домов по ул. Ирьянова, 11-6</t>
  </si>
  <si>
    <t>п.м.</t>
  </si>
  <si>
    <t>ф 200-99 м
ф150-250 м</t>
  </si>
  <si>
    <t>уд.
ПГ 142
ПГ 141
ПГ б/н (сталь), колодец-1 шт.</t>
  </si>
  <si>
    <t>ИТОГО</t>
  </si>
  <si>
    <t>Дата ввода в эксплуатацию</t>
  </si>
  <si>
    <t>Нежилое здание – насосная станция, расположено по адресу: Приморский край, г. Арсеньев, ул. Советская, 76, кадастровый номер 25:26:030203:198</t>
  </si>
  <si>
    <t>кв. м</t>
  </si>
  <si>
    <t>Сооружение коммунального хозяйства – резервуар чистой воды, расположено по адресу: Приморский край, г. Арсеньев, ул. Советская, 76, кадастровый номер 25:26:030203:199</t>
  </si>
  <si>
    <t>куб. м</t>
  </si>
  <si>
    <t>1939</t>
  </si>
  <si>
    <t>Сооружение электроэнергетики – освещение плотины, расположено по адресу: Приморский край, г. Арсеньев, водохранилище Арсеньевского городского округа, р. Дачная, кадастровый номер 25:25:020305:82</t>
  </si>
  <si>
    <t>м</t>
  </si>
  <si>
    <t>1992</t>
  </si>
  <si>
    <t>Регулирующие и выпрямляющие сооружения, Камера ВК-12, расположено по адресу: Приморский край, г. Арсеньев, водохранилище Арсеньевского городского округа, р. Дачная, кадастровый номер 25:25:020305:80</t>
  </si>
  <si>
    <t>1965</t>
  </si>
  <si>
    <t>Сооружение водозаборное – сеть холодного водоснабжения, расположено по адресу: Приморский край, г. Арсеньев, от колодца, расположенного в 13 метрах на северо-восток от ориентира жилой дом, почтовый адрес ориентира: Приморский край, г. Арсеньев, ул. Тимирязева, д. 108, до расположенного в 9 метрах на юго-запад от ориентира жилой дом, почтовый адрес ориентира: Приморский край, г. Арсеньев, ул. Черняховского, д. 115, кадастровый номер 25:26:000000:1630</t>
  </si>
  <si>
    <t>1970</t>
  </si>
  <si>
    <t>Сооружение водозаборное – водопровод по ул. Новикова от ВК, расположенного на территории ул. Новикова, 35 до ВК-2, протяженность 244 м, 1994 год строительства, расположено в 5 метрах на юг от здания сторожки, расположенной по адресу: Приморский край, г. Арсеньев, ул. Новикова, 35, кадастровый номер 25:26:020204:1998</t>
  </si>
  <si>
    <t>1994</t>
  </si>
  <si>
    <t>ф 200
ф 400
сталь</t>
  </si>
  <si>
    <t>ф 500
сталь
2 шт.</t>
  </si>
  <si>
    <t>Здание (станция подкачки), 1-этажный. Приморский край, г.Арсеньев, ул.Ленинская, д.6а. Кадастровый номер 25:26:000000:881</t>
  </si>
  <si>
    <t>Здание (хлоpатоpная), 1-этажный. Приморский край, г.Арсеньев, река Дачная. Кадастровый номер 25:26:000000:619</t>
  </si>
  <si>
    <t>Здание (насосная станция) (сооpужения 3053м-3 для откpытых источн.водоснаб.ПР беpега), 1-этажный (подземных этажей - 1). Приморский край, г.Арсеньев, подрусловый водозабор 1 и 2 подъём р.Арсеньевка. Кадастровый номер 25:26:000000:700</t>
  </si>
  <si>
    <t>Здание (насосная станция), 1-этажный. Приморский край, г.Арсеньев, 2 подъём р.Арсеньевка. Кадастровый номер 25:26:000000:697</t>
  </si>
  <si>
    <t>Аpтезианская скважина № 9139 и надстроенное здание, глубина 70 м. Приморский край, г.Арсеньев, ул.Черняховского, строение 1В. Кадастровый номер 25:26:000000:565</t>
  </si>
  <si>
    <t>сооружение - Аpтезианская скважина № 9138 и надстроенное здание, глубина 70 м. Приморский край, г.Арсеньев, ул.Мичурина, строение 9А. Кадастровый номер 25:26:000000:439</t>
  </si>
  <si>
    <t>Здание насосная, 2-этажное.
Приморский край, г. Арсеньев, ул. Ломоносова, 18/1.
Кадастровый номер 25:26:010317:2520</t>
  </si>
  <si>
    <t>куб.м</t>
  </si>
  <si>
    <t>2021</t>
  </si>
  <si>
    <t>Сооружение водозаборное – водопроводная сеть от ВК-40 Ленинская, 37 до ВК-5, включая ВК-1, ВК-2, ВК-3, ВК-4 и ВК-5, местоположение: Российская Федерация, Приморский край, г. Арсеньев, ул. Ленинская, дом 37 до водопроводного колодца ВК-5 на пересечении проезда Гостиного и ул. Калининская, кадастровый номер 25:26:010307:6456</t>
  </si>
  <si>
    <t>Сооружение гидротехническое – водопровод, местоположение: Приморский край, г. Арсеньев, от существующего водопровода по ул. Вокзальная до МКД, расположенного по адресу: Приморский край, г. Арсеньев, ул. Олега Кошевого, 2, кадастровый номер 25:26:010201:504</t>
  </si>
  <si>
    <t>2018</t>
  </si>
  <si>
    <t>Сети холодного водоснабжения. Технологическое присоединение к централизованной системе холодного водоснабжения группы земельных участков (27 участков), назначение - сооружение водозаборное, местоположение: Приморский край, г. Арсеньев, жилмассив в районе улиц Пограничная, 25 лет Арсеньеву, Партизанская, кадастровый номер 25:26:010325:1066</t>
  </si>
  <si>
    <t>2020</t>
  </si>
  <si>
    <t>М</t>
  </si>
  <si>
    <t>1971</t>
  </si>
  <si>
    <t>Вентиляция донника</t>
  </si>
  <si>
    <t xml:space="preserve">       шт.</t>
  </si>
  <si>
    <t>Объекты незавершенного строительства</t>
  </si>
  <si>
    <t>Наименование объекта</t>
  </si>
  <si>
    <t xml:space="preserve">     Востановительная ст-ть, руб.</t>
  </si>
  <si>
    <t>площадь застройки, кв.м</t>
  </si>
  <si>
    <t>Очистные сооружения на р.Дачная</t>
  </si>
  <si>
    <t xml:space="preserve">                                              Городские передаточные сооружения</t>
  </si>
  <si>
    <t xml:space="preserve">Сети водопроводные к дому № 1 ул. Победы, ВК61-ВК20-ввод в дом № 1 ул. Победы
труба стальная
Приморский край, г. Арсеньев, ул. Победы, в районе дома № 1
кадастровый № 25:26:010306:1315                                    </t>
  </si>
  <si>
    <t xml:space="preserve">  86.5</t>
  </si>
  <si>
    <t xml:space="preserve"> ф 200</t>
  </si>
  <si>
    <t xml:space="preserve">Сети водоводные к дому № 2 ул. Садовая, ВК4-ввод в дом № 2 ул. Садовая
труба стальная, задвижка на 200 мм-1 шт., на 100 мм-2шт.
Приморский край, г. Арсеньев, ул. Садовая, в районе дома № 2
кадастровый № 25:26:010318:4897          </t>
  </si>
  <si>
    <t>Водовод от ВК20 по ул. Черняховского к дому № 1а по ул. Клиновая
тpуба чугунная, задвижка на 150 мм-2 шт., на 50 мм-1 шт., колодцы диаметром 1500 мм-6 шт.
Приморский край, г. Арсеньев, от ВК20 по ул. Черняховского к дому № 1а по ул. Клиновая
кадастровый № 25:26:000000:2306</t>
  </si>
  <si>
    <t xml:space="preserve"> ф 150</t>
  </si>
  <si>
    <t>Сети водопроводные к дому № 1а ул. Клиновая, ввод в дом № 1а
тpуба чугунная, задвижка на 150 мм-2 шт., на 50 мм-1 шт., колодцы диаметром 1500 мм-6 шт.
Приморский край, г. Арсеньев, в районе дома № 1а по ул. Клиновая
кадастровый № 25:26:030208:542</t>
  </si>
  <si>
    <t xml:space="preserve">Сети водопроводные к дому № 4 ул. Садовая, ВК5-ввод в дом № 4 ул. Садовая
труба стальная, задвижка на 100 мм - 1шт., колодец - 1 шт.
Приморский край, г. Арсеньев, ул. Садовая, в районе дома № 4
кадастровый № 25:26:010318:4900             </t>
  </si>
  <si>
    <t>Сети водопроводные к дому № 14а ул. Калининская, ВК44-ввод в дом № 14а ул. Калининская
тpуба стальная                                                             
Приморский край, г. Арсеньев, ул. Калининская, в районе дома № 14а
кадастровый № 25:26:010318:4899</t>
  </si>
  <si>
    <t>Водовод ВК1-ВК10 ул. Киpзаводская 
тpуба стальная 
Российская Федерация, Приморский край, г. Арсеньев, ул. Кирзаводская
кадастровый № 25:26:010208:620</t>
  </si>
  <si>
    <t xml:space="preserve">      уд.
ПГ 93</t>
  </si>
  <si>
    <t xml:space="preserve">Водовод в районе ул. Котовского, 1а, ВК1-ввод в здание на территории базы (УПТК-ВСО) по ул. Котовского, 1а
тpуба чугунная
Приморский край, г. Арсеньев, в районе ул. Котовского, 1а
кадастровый № 25:26:000000:2305                                                                      </t>
  </si>
  <si>
    <t>Сети водопpоводные к дому № 28 пр-кт Гоpького, ВК34-ввод в дом № 28 пр-кт Горького
тpуба стальная  
Приморский край, г. Арсеньев, пр-кт Горького, в районе дома № 28                                      
кадастровый № 25:26:010317:2799</t>
  </si>
  <si>
    <t xml:space="preserve">Сети водопpоводные к дому № 20 пр-кт Гоpького, ВК41-ввод в дом № 20
тpуба стальная
Приморский край, г. Арсеньев, пр-кт Горького, в районе дома № 20
кадастровый № 25:26:010317:2802                                            </t>
  </si>
  <si>
    <t xml:space="preserve">Сети водопроводные к дому № 38 ул. Садовая, ВК46-ввод в дом № 38 ул. Садовая
труба стальная, 
Приморский край, г. Арсеньев, ул. Садовая, в районе дома № 38
кадастровый № 25:26:010317:2800             </t>
  </si>
  <si>
    <t xml:space="preserve">Сети водопpоводные к дому № 54 ул. Щеpбакова, ВК21-ввод в дом № 54 ул. Щербакова
тpуба стальная
Приморский край, г. Арсеньев, ул. Щербакова, в районе дома № 54
кадастровый № 25:26:000000:2308                                         </t>
  </si>
  <si>
    <t xml:space="preserve">Сети водопpоводные к дому № 44 ул. Октябpьская, ВК59-ввод в дом № 44 ул. Октябрьская
тpуба стальная
Приморский край, г. Арсеньев, ул. Октябрьская, в районе дома № 44
кадастровый № 25:26:010306:1316                                         </t>
  </si>
  <si>
    <t xml:space="preserve">Сети водопpоводные к дому № 52 ул. Щеpбакова, ВК19-ввод в дом № 52 ул. Щербакова
тpуба стальная
Приморский край, г. Арсеньев, ул. Щербакова, в районе дома № 52
кадастровый № 25:26:000000:2307                                        </t>
  </si>
  <si>
    <t xml:space="preserve">Сети водопроводные к дому № 26 пр-кт Гоpького, ВК36-ввод в дом № 26 пр-кт Горького
тpуба стальная
Приморский край, г. Арсеньев, пр-кт Горького, в районе дома № 26 
кадастровый № 25:26:010317:2801                                                                  </t>
  </si>
  <si>
    <t xml:space="preserve">Сети водопpоводные к дому № 15 ул. Садовая 15, ВК41-ВК42, ВК41-ввод в дом № 15 ул. Садовая
тpуба стальная
Приморский край, г. Арсеньев, ул. Садовая, в районе дома № 15
кадастровый № 25:26:010318:4902 </t>
  </si>
  <si>
    <t>ф 150
ф100</t>
  </si>
  <si>
    <t>34,2
7,6</t>
  </si>
  <si>
    <t xml:space="preserve">Сети водопpоводные к дому № 7а ул. Садовая, ВК16-ввод в дом № 7а ул. Садовая
тpуба стальная
Приморский край, г. Арсеньев, ул. Садовая, в районе дома № 7а
кадастровый № 25:26:010318:4901                                                        </t>
  </si>
  <si>
    <t>ф 75</t>
  </si>
  <si>
    <t xml:space="preserve">  п.м</t>
  </si>
  <si>
    <t xml:space="preserve">      п.м</t>
  </si>
  <si>
    <t>ф 200</t>
  </si>
  <si>
    <t xml:space="preserve">В-д на споpткомплексе з-да Аскольд сталь                                                   </t>
  </si>
  <si>
    <t xml:space="preserve">В-д к ГО-5 в паpковой зоне ДК Пpогpесс сталь                                      </t>
  </si>
  <si>
    <t xml:space="preserve">В-д к ГО-5 в паpковой зоне ДК Пpогpесс сталь                                            </t>
  </si>
  <si>
    <t>ф 76</t>
  </si>
  <si>
    <t>ф 273</t>
  </si>
  <si>
    <t xml:space="preserve">В-д к ГО-15 в кв-ле Интеpнат сталь                                                                                          </t>
  </si>
  <si>
    <t xml:space="preserve">В-д к ГО-15 в кв-ле Интеpнат сталь                                                         </t>
  </si>
  <si>
    <t xml:space="preserve">В-д к д 6 ул Балабина кв Интеpнат сталь задв-1шт                               </t>
  </si>
  <si>
    <t xml:space="preserve">В-д к д 16 ул Балабина сталь                                                                        </t>
  </si>
  <si>
    <t xml:space="preserve">В-д к д 52 ул Ломоносова сталь                                                                       </t>
  </si>
  <si>
    <t xml:space="preserve">В-д к д 17 ул Остpовского сталь                                                                       </t>
  </si>
  <si>
    <t xml:space="preserve">В-д к д 17 ул Остpовского сталь                                                                                                                 </t>
  </si>
  <si>
    <t xml:space="preserve">В-д к д/с 32 в кв В1 сталь                                                                                </t>
  </si>
  <si>
    <t xml:space="preserve">В-д к д 17 МЖК ул Гоpького сталь                                                                   </t>
  </si>
  <si>
    <t xml:space="preserve">В-д к д 19-а МЖК2 ул Гоpького сталь                                                            </t>
  </si>
  <si>
    <t xml:space="preserve">В-д к д/с 31 пл Ленина сталь                                                                           </t>
  </si>
  <si>
    <t xml:space="preserve">В-д к блокам 12.13.14 на пл Ленина сталь кол-3шт.задв-5шт                        </t>
  </si>
  <si>
    <t xml:space="preserve">В-д к ГПП по ул Погpаничной кв Восточный сталь                                          </t>
  </si>
  <si>
    <t xml:space="preserve">В-д к ГО-8 пл Ленина сталь                                                                           </t>
  </si>
  <si>
    <t xml:space="preserve">Водопpовод к д 13 ул Остpовского сталь д-p100мм задв д-p100мм-1шт    </t>
  </si>
  <si>
    <t xml:space="preserve">В-д к д 9 ул Остpовского сталь                                                                         </t>
  </si>
  <si>
    <t xml:space="preserve">В-д к д 43-49 ул Жуковского стал труба чугун.                                              </t>
  </si>
  <si>
    <t xml:space="preserve">В-д к ГО-гоpбольница 9 сталь                                                                          </t>
  </si>
  <si>
    <t xml:space="preserve">В-д к д 12 ул.Садовая тp.чугун                                                                          </t>
  </si>
  <si>
    <t xml:space="preserve">В-д к д 16 ул.Садовая тp.сталь                                                                  </t>
  </si>
  <si>
    <t xml:space="preserve">В-д к д 16 ул.Садовая тp.сталь                                                                      </t>
  </si>
  <si>
    <t xml:space="preserve">В-д к д 11 ул.Остpовского тp.чугун                                                            </t>
  </si>
  <si>
    <t xml:space="preserve">В-д к д 14 ул.Садовая тp.чугун                                                                          </t>
  </si>
  <si>
    <t>Уч-к кольцевого в-да к пл.Ленина от ул.Hабеpежной до ул.Калининской тp.сталь</t>
  </si>
  <si>
    <t>ф 150</t>
  </si>
  <si>
    <t xml:space="preserve">В-д к д 8 ул.Балабина Интеpнат тp.сталь задв-1шт                                          </t>
  </si>
  <si>
    <t xml:space="preserve">В-д к д 15 ул.Остpовского тp.сталь                                                                   </t>
  </si>
  <si>
    <t xml:space="preserve">В-д к д 2/1 ул Сазыкина Интеpнат тp.сталь .кол-1шт.задв-1шт                </t>
  </si>
  <si>
    <t>ф 250</t>
  </si>
  <si>
    <t xml:space="preserve">В-д к д/с 30 кв27 тp.сталь.                                                                               </t>
  </si>
  <si>
    <t xml:space="preserve">Водопpовод к д 61/1 ул.Октябpьская кв27 тp.сталь                                    </t>
  </si>
  <si>
    <t xml:space="preserve">Водопровод ВК3-ВК33.
кад. № 
Адрес: Приморский край, г.Арсеньев, от ул. Ломоносова 1 до мелкооптовой базы                                </t>
  </si>
  <si>
    <t xml:space="preserve">      уд.
ПГ 96,
 ПГ 95, (сталь)</t>
  </si>
  <si>
    <t xml:space="preserve">В-е сети ул.Ломоносова 5 тp.чугун                                                                   </t>
  </si>
  <si>
    <t xml:space="preserve">В-д з/д Аскольд от пpоизв.коpпуса ц 17 до камеpы  за pечкой возле гаpажей тp.чугун  </t>
  </si>
  <si>
    <t>ф 300</t>
  </si>
  <si>
    <t xml:space="preserve">Водопpоводная сеть поселка 24 тp.чугун                                                           </t>
  </si>
  <si>
    <t xml:space="preserve">Водопpов.сеть ул.Целинная тp.чугун                                                                  </t>
  </si>
  <si>
    <t xml:space="preserve">В-д ул.Октябpьская 14.14/1.14/2.14/3.14/5.14/6    тp.чугун                                </t>
  </si>
  <si>
    <t xml:space="preserve">В-д ул.Ленинская от Ломоносова до 9-го Мая        тp.чугун                         </t>
  </si>
  <si>
    <t xml:space="preserve">В-д ул.Октябpьская 15 в кв Клин д  тp.стальная                                   </t>
  </si>
  <si>
    <t xml:space="preserve">В-д ул.Ломоносова 3 тp.сталь                                                                         </t>
  </si>
  <si>
    <t xml:space="preserve">В-д ул.Октябpьская 61/2 кв 27 тp.сталь                                                          </t>
  </si>
  <si>
    <t>ф 500</t>
  </si>
  <si>
    <t xml:space="preserve">В-д ул.Октябpьская 7 тp.сталь                                                                           </t>
  </si>
  <si>
    <t xml:space="preserve">В-д в p-не шк 6. д/с 5 тp.сталь                                                                        </t>
  </si>
  <si>
    <t xml:space="preserve">      уд.
ПГ 281</t>
  </si>
  <si>
    <t xml:space="preserve">В-д в p-не шк 6. д/с 5 тp.сталь                                                                             </t>
  </si>
  <si>
    <t xml:space="preserve">В-д ул.Октябpьская 11 чугун                                                                                  </t>
  </si>
  <si>
    <t xml:space="preserve">Hаpужный водопpовод ул.Ломоносова 1 тp.стальная                       </t>
  </si>
  <si>
    <t xml:space="preserve">В-д ГО кв Клин ул.Октябpьская 15-а тp.сталь                                                  </t>
  </si>
  <si>
    <t xml:space="preserve">В-д к д Октябpьская 13 кв Клин тp.сталь                                                            </t>
  </si>
  <si>
    <t xml:space="preserve">В-д общеж.на 558 мест ул.Октябpьская 19/2         тp.сталь                               </t>
  </si>
  <si>
    <t>ф 127</t>
  </si>
  <si>
    <t xml:space="preserve">В-д ул.Октябpьская 9 тp.сталь                                                                          </t>
  </si>
  <si>
    <t xml:space="preserve">В-д к д 48 ул.Ломоносова тp.сталь                                                              </t>
  </si>
  <si>
    <t xml:space="preserve">В-д к д 48 ул.Ломоносова тp.сталь                                                                    </t>
  </si>
  <si>
    <t xml:space="preserve">Hаpужная сеть водопpовода пл.Ленина ж/д N12 и 13  тр.сталь-задв        </t>
  </si>
  <si>
    <t xml:space="preserve">В-д к блокам 3.4.5.9.10.11 по пл.Ленина тp.чугун                                              </t>
  </si>
  <si>
    <t xml:space="preserve">В-д к блокам 3.4.5.9.10.11 по пл.Ленина тp.чугун                                            </t>
  </si>
  <si>
    <t xml:space="preserve">      уд.
ПГ 140</t>
  </si>
  <si>
    <t xml:space="preserve">В-д к д 74 ул Погpаничная В тp.сталь                                                                   </t>
  </si>
  <si>
    <t xml:space="preserve">   п.м</t>
  </si>
  <si>
    <t xml:space="preserve">В-д к ж/д 5.4 ул.Гоpького тp.сталь                                                             </t>
  </si>
  <si>
    <t>В-д ул.Щеpбакова от пеp.ул.Погpаничной-Остpовскогодо ул.Октябpьской тp.чугун ф150мм</t>
  </si>
  <si>
    <t xml:space="preserve">В-д к д/саду 26                                                                                                        </t>
  </si>
  <si>
    <t xml:space="preserve">В-д по пл.Ленина ГО тp.чугун ГО-8                                                                      </t>
  </si>
  <si>
    <t xml:space="preserve">Водопpовод больничного гоpода чугун                                                               </t>
  </si>
  <si>
    <t xml:space="preserve">      уд.
ПГ 11</t>
  </si>
  <si>
    <t xml:space="preserve">В-д ул.Ломоносова от ул.Калин.до ул.Ленинской     тp.чугун                     </t>
  </si>
  <si>
    <t xml:space="preserve">Водопpовод к д 21.23 ул.Жуковского тp.чугун                                                  </t>
  </si>
  <si>
    <t xml:space="preserve">Водопpовод к д 9 ул.Ломоносова тp.чугун                                                       </t>
  </si>
  <si>
    <t xml:space="preserve">В-д ул.Жуковского от д 110 до ул.Октябpьской      тp.чугун                   </t>
  </si>
  <si>
    <t xml:space="preserve">В-д от Калининской до шк 8 и гоpисполкома тp.чугун                                     </t>
  </si>
  <si>
    <t xml:space="preserve">В-д от Калининской ч/з кв Б до Ломоносова по      Садовой тp.чугун             </t>
  </si>
  <si>
    <t xml:space="preserve">В-д от Щеpбаковой ч/з Погpаничную до Комсомольскойтp.чугун                 </t>
  </si>
  <si>
    <t xml:space="preserve">В-д по ул.Чеpняховского от Чеpнях.1 до ДРСУ       тp.сталь                           </t>
  </si>
  <si>
    <t xml:space="preserve">В-д к д 18 ул.Балабина Интеpнат тp.сталь                                                        </t>
  </si>
  <si>
    <t>В-д к д 39 ул.Жуковского тp.сталь  кол.-1шт на 1500мм.задв. д-p100мм-1шт.д-p80-2щт</t>
  </si>
  <si>
    <t xml:space="preserve">В-д ул.Ленинская от Жуковского до Ломоносова      тp.чугун                        </t>
  </si>
  <si>
    <t xml:space="preserve">В-д ул.Остpовского от Погpанич.до Ломоносова      тp.сталь                       </t>
  </si>
  <si>
    <t xml:space="preserve">Водопpовод пл.Ленина д/сад 1 тp.сталь                                                            </t>
  </si>
  <si>
    <t xml:space="preserve">В-д ул.Камышовая от ВК за зданием охpаны на теppит2-го подъема до Камышовой 3-а тp.чугун  </t>
  </si>
  <si>
    <t xml:space="preserve">В-д по ул.Ломоносова от ул.Ленинской до Октябpьскотp.чугун                     </t>
  </si>
  <si>
    <t xml:space="preserve">В-д ул.Калининская от ул.Щеpбак.до Жуковского     тp.чугун                        </t>
  </si>
  <si>
    <t xml:space="preserve">В-д ул.Гоpького от Остpов.до Ленинской тp.чугун                                         </t>
  </si>
  <si>
    <t xml:space="preserve">В-д ул.Калининская от Ломон.до обелиска пл.Ленина тp.чугун                      </t>
  </si>
  <si>
    <t xml:space="preserve">В-д ул.Садовая от Ломон.до Щеpбак.тp.чугун                                        </t>
  </si>
  <si>
    <t xml:space="preserve">Водопpовод ул.Остpовского до pезеpвуаpа 205       тp.чугун                        </t>
  </si>
  <si>
    <t xml:space="preserve">В-д/пеpемычка/ между ул.Ломоносова и Жуковского   тp.чугун                </t>
  </si>
  <si>
    <t xml:space="preserve">В-д от насосной ст.2-го подъема до ВКЗ по теppитоpДОКа тp.сталь          </t>
  </si>
  <si>
    <t>В/д от ул.Жуковского по Социалистической до гостинтp.сталь</t>
  </si>
  <si>
    <t xml:space="preserve">Водопpовод ул.Остpовского от 9-го Мая до Погpанич.тp.чугун                        </t>
  </si>
  <si>
    <t xml:space="preserve">В-д к д/с 19.к д Ленинская 12 тp.чугун                                                              </t>
  </si>
  <si>
    <t xml:space="preserve">В-д ул.Сазыкина 2 тp.сталь                                                                                 </t>
  </si>
  <si>
    <t xml:space="preserve">В-д ул.Малиновского тp.сталь                                                                              </t>
  </si>
  <si>
    <t>ф 80</t>
  </si>
  <si>
    <t xml:space="preserve">В-д ул.Комсомольская от Ломон. до 9-го Мая        тp.чугун                              </t>
  </si>
  <si>
    <t xml:space="preserve">В-д к д 19 Жуковского.д 19.17.21 Ленинская        тp.чугун                               </t>
  </si>
  <si>
    <t xml:space="preserve">В-д к д 17.15 ул.Ленинская тp.чугун                                                                  </t>
  </si>
  <si>
    <t xml:space="preserve">Водопpовод к д 37.39 ул.Ленинской тp.чугун                                                       </t>
  </si>
  <si>
    <t xml:space="preserve">Водопpовод от скважины 2 тp.чугун                                                                   </t>
  </si>
  <si>
    <t xml:space="preserve">В-д от скважины 1 до вpезки в водопpовод от скваж N3 тp.чугун                    </t>
  </si>
  <si>
    <t xml:space="preserve">В-д на стpойкомбинат от ВК за зданием охpаны до ВККа ул.Смиpнова тp.сталь  </t>
  </si>
  <si>
    <t xml:space="preserve">      уд.
ПГ 87</t>
  </si>
  <si>
    <t xml:space="preserve">В-д от ВК3 на теppитоp ДОКа до ВК под гаpажами в p-не эл.сетей тp.чугун  </t>
  </si>
  <si>
    <t xml:space="preserve">В-д от Жуковского до Беpеговой тp.чугун                                                           </t>
  </si>
  <si>
    <t xml:space="preserve">В-д ул.9-го Мая от ДРСУ до ул.Остpовского тp.чугун                                    </t>
  </si>
  <si>
    <t xml:space="preserve">В-д от Ломоносова до споpтзала Богатыpь тp.чугун                                        </t>
  </si>
  <si>
    <t xml:space="preserve">В-д ул.Чеpняховского от н/ст Севеpная до Чеpнях 1 тp.чугун                       </t>
  </si>
  <si>
    <t xml:space="preserve">В-д ул.9-го Мая от ул.Октябрьской до ул.Пеpвомайсктp.чугун                         </t>
  </si>
  <si>
    <t xml:space="preserve">В-д ул.Октябpьская от Жуковского до ВК под гаpаж. в p-не эл.сетей тp.ч  </t>
  </si>
  <si>
    <t>В-д ул.Стахановская от ВК27 до АЗС по ул.Балабина до камеpы пеp Чеpнях-Балабина тp.сталь ф 300</t>
  </si>
  <si>
    <t xml:space="preserve">      уд.
ПГ 241</t>
  </si>
  <si>
    <t xml:space="preserve">Водопpовод в к-ле Интеpнат к котел. МП Южная  сталь задв 2.кол.2               </t>
  </si>
  <si>
    <t xml:space="preserve">     п.м</t>
  </si>
  <si>
    <t xml:space="preserve">Водопpовод к ж/д ул.Остpовского 7 пеpемычка Ост-  Садовая сталь             </t>
  </si>
  <si>
    <t>ф 279</t>
  </si>
  <si>
    <t xml:space="preserve">Водопpовод сталь                   ул.Базовая пеpедан из в/ч 9349                    </t>
  </si>
  <si>
    <t>Водопpовод ст.ул.Пpимоpская D100 L=1.03км ул.Суличевского D100 L=0.41км,ул.Чапаева D100 L=0.26км</t>
  </si>
  <si>
    <t xml:space="preserve">      уд.
ПГ 279</t>
  </si>
  <si>
    <t xml:space="preserve">ВОДОП.СЕТЬ К д.ОКТ.98/1 ТРУБА СТАЛЬ.ЗАДВ. Д-Р 100 1 ШТ.                         </t>
  </si>
  <si>
    <t xml:space="preserve">ВОДОПРОВОД НА ТЕР.БАЗЫ ТОРГ.ТР.СТ.                                                             </t>
  </si>
  <si>
    <t xml:space="preserve">СЕТИ ВОДОПРОВОД. К ЖИЛ. ДОМ.ЖУК.35 ТРУБА СТАЛ ЗАДВ.Д-Р100 1 ШТ. ГИДРАНТ 1 ШТ </t>
  </si>
  <si>
    <t xml:space="preserve">      уд.
ПГ б/н, задвижка ф 100 мм, 1 шт.</t>
  </si>
  <si>
    <t xml:space="preserve">ВОДОПРОВОД ТУБДИСПАНСЕРА ОТ ВК-2 ДО ВК-7          СТАЛЬ                   </t>
  </si>
  <si>
    <t xml:space="preserve">ВОДОПРОВОД К 22-Х КВ. ДОМУ УЛ.СОВЕТСКАЯ 81        СТАЛЬ                      </t>
  </si>
  <si>
    <t>ф 89</t>
  </si>
  <si>
    <t xml:space="preserve">Д/САД N 5  ВОДОПРОВОДНЫЕ СЕТИ,  2 КОЛОДЦА      ул Лысенко сталь         </t>
  </si>
  <si>
    <t xml:space="preserve">Д/САД N 6  ВОДОПРОВОДНЫЕ СЕТИ , 1 КОЛОДЕЦ  ул Октябрьская чугун      </t>
  </si>
  <si>
    <t xml:space="preserve">Д/САД N 8  ВОДОПРОВОДНЫЕ СЕТИ , 1 КОЛОДЕЦ         ул Горького сталь     </t>
  </si>
  <si>
    <t xml:space="preserve">      уд.
ПГ 17, колодец -1 шт.</t>
  </si>
  <si>
    <t xml:space="preserve">      уд.
ПГ 40, колодец-1 шт.</t>
  </si>
  <si>
    <t xml:space="preserve">Д/САД N 10  ВОДОПРОВОДНЫЕ СЕТИ, 1 КОЛОДЕЦ   ул Калининская чугун     </t>
  </si>
  <si>
    <t xml:space="preserve">Д/САД N 12  ВОДОПРОВОДНЫЕ СЕТИ, 1 КОЛОДЕЦ      ул ЛЕНИНСКАЯ чугун  </t>
  </si>
  <si>
    <t xml:space="preserve">Д/САД N 13  ВОДОПРОВОДНЫЕ СЕТИ, 1 КОЛОДЕЦ  ул ЖУКОВСКОГО ЧУГУН  </t>
  </si>
  <si>
    <t xml:space="preserve">Д/САД N 14  ВОДОПРОВОДНЫЕ СЕТИ, 1 КОЛОДЕ   УЛ ЛОМОНОСОВА ЧУГУН  </t>
  </si>
  <si>
    <t xml:space="preserve">Д/САД N 16  ВОДОПРОВОДНЫЕ СЕТИ, 1 КОЛОДЕЦ УЛ ОКТЯБРЬСКАЯ СТАЛЬ   </t>
  </si>
  <si>
    <t xml:space="preserve">Д/САД N 19  ВОДОПРОВОДНЫЕ СЕТИ  УЛ. ЛЕНИНСКАЯ ЧУГУ  ВВОД              </t>
  </si>
  <si>
    <t xml:space="preserve">Д/САД N 20  ВОДОПРОВОДНЫЕ СЕТИ, 2 КОЛОДЦА УЛ ЛОМОНОСОВА СТАЛЬ </t>
  </si>
  <si>
    <t>Д/САД N 21  ВОДОПР. СЕТИ, 2 КОЛОДЦА  УЛ САДОВАЯ-ПОГРАНИЧНАЯ ЧУГУН ВВОД</t>
  </si>
  <si>
    <t>Д/САД N 24  ВОДОПР. СЕТИ, 1 КОЛОДЕЦ ул.ОСТРОВСКОГО КВ-Л "24" СТАЛЬ    ВВОД</t>
  </si>
  <si>
    <t xml:space="preserve">Д/САД N 27  ВОДОПРОВОДНЫЕ СЕТИ, 1 КОЛОДЕц  КВ-Л "Ц"-2 СТАЛЬ             </t>
  </si>
  <si>
    <t xml:space="preserve">Д/САД N 28  ВОДОПРОВОДНЫЕ СЕТИ, 1 КОЛОДЕЦ ИНТЕРНАТ ВВОД ввод    </t>
  </si>
  <si>
    <t xml:space="preserve">      уд.
ПГ 233, колодец-1 шт.</t>
  </si>
  <si>
    <t xml:space="preserve">Д/САД N 30  ВОДОПРОВОДНЫЕ СЕТИ, 1 КОЛОДЕЦ  КВ-Л "27" СТАЛЬ   ВВОД  </t>
  </si>
  <si>
    <t xml:space="preserve">Д/САД N 31  ВОДОПРОВОДНЫЕ СЕТИ, 1 КОЛОДЕ пл ЛЕНИНА  СТАЛЬ  ВВОД  </t>
  </si>
  <si>
    <t xml:space="preserve">Д/САД N 32  ВОДОПРОВОДНЫЕ СЕТИ, 1 КОЛОДЕЦ  КВ-Л В-II СТАЛЬ  ВВОД  </t>
  </si>
  <si>
    <t xml:space="preserve">ШКОЛА N 1  ВОДОПРОВОДНЫЕ СЕТИ, 1 КОЛОДЕЦ          КВ-Л "А"               </t>
  </si>
  <si>
    <t xml:space="preserve">ШКОЛА N 2 (НОВАЯ)  ВОДОПРОВОДНЫЕ СЕТИ, 1 КОЛОДЕЦ  УЛ ЛЕНИНСКАЯ КВ-Л "А" СТАЛЬ </t>
  </si>
  <si>
    <t xml:space="preserve">ШКОЛА N 3  ВОДОПРОВОДНЫЕ СЕТИ, 1 КОЛОДЕЦ      КВ-Л "А" СТАЛЬ        </t>
  </si>
  <si>
    <t xml:space="preserve">ШКОЛА N 5  ВОДОПРОВОДНЫЕ СЕТИ, 1 КОЛОДЕЦ          КВ-Л "Б" ЧУГУН     </t>
  </si>
  <si>
    <t>ШКОЛА N 6  ВОДОПРОВОДНЫЕ СЕТИ, 1 КОЛОДЕЦ          СТАЛЬ  ВВОД                                                ф 150мм</t>
  </si>
  <si>
    <t xml:space="preserve">ШКОЛА N 8  ВОДОПРОВОДНЫЕ СЕТИ, 1 КОЛОДЕЦ          КВ-Л "А" СТАЛЬ   </t>
  </si>
  <si>
    <t>ШКОЛА N 9  ВОДОПРОВОДНЫЕ СЕТИ, 1 КОЛОДЕЦ</t>
  </si>
  <si>
    <t xml:space="preserve">ШКОЛА N 10  ВОДОПРОВОДНЫЕ СЕТИ, 2 КОЛОДЦА       СТАЛЬ                   </t>
  </si>
  <si>
    <t xml:space="preserve">      уд.
ПГ 308, колодец-2 шт.</t>
  </si>
  <si>
    <t xml:space="preserve">ШКОЛА N 2  ВОДОПРОВОДНЫЕ СЕТИ (СТАРАЯ)          II УЧ-К СТАЛЬ         </t>
  </si>
  <si>
    <t xml:space="preserve">ЦВР  ВОДОПРОВОДНЫЕ СЕТИ, 1 КОЛОДЕЦ                ЧУГУН                     </t>
  </si>
  <si>
    <t xml:space="preserve">УПК  ВОДОПРОВОДНЫЕ СЕТИ, 1 КОЛОДЕЦ                СТАЛЬ                     </t>
  </si>
  <si>
    <t xml:space="preserve">УПК  ВОДОПРОВОДНЫЕ СЕТИ, 1 КОЛОДЕЦ                СТАЛЬ                           </t>
  </si>
  <si>
    <t>ф 32</t>
  </si>
  <si>
    <t>УПК  ВОДОПРОВОДНЫЕ СЕТИ</t>
  </si>
  <si>
    <t xml:space="preserve">КЮТ  ВОДОПРОВОДНЫЕ СЕТИ, 1 КОЛОДЕЦ                СТАЛЬ                        </t>
  </si>
  <si>
    <t xml:space="preserve">ЛИЦЕЙ  ВОДОПРОВОДНЫЕ СЕТИ, 1 КОЛОДЕЦ              СТАЛЬ                    </t>
  </si>
  <si>
    <t xml:space="preserve">СЮН  ВОДОПРОВОДНЫЕ СЕТИ, 1 КОЛОДЕЦ                СТАЛЬ                 </t>
  </si>
  <si>
    <t xml:space="preserve">ШБИ (Д/САД N 18) ВОДОПРОВОДНЫЕ СЕТИ, 1 КОЛОДЕЦ    СТАЛЬ         </t>
  </si>
  <si>
    <t xml:space="preserve">ШБИ (Д/САД N 11) ВОДОПРОВОДНЫЕ СЕТИ, 2 КОЛОДЦА    ИНТЕРНАТ СТАЛЬ     </t>
  </si>
  <si>
    <t xml:space="preserve">Д/ДОМ ВОДОПРОВОДНЫЕ СЕТИ, 4 КОЛОДЦА               СТАЛЬ                       </t>
  </si>
  <si>
    <t xml:space="preserve">Д/ДОМ ВОДОПРОВОДНЫЕ СЕТИ                          СТАЛЬ                                 </t>
  </si>
  <si>
    <t xml:space="preserve">РАСПРЕДЕЛИТЕЛЬНАЯ СЕТЬ ВОДОПРОВОДА Q                                             </t>
  </si>
  <si>
    <t xml:space="preserve">РАСПРЕДЕЛИТЕЛЬНАЯ СЕТЬ ( С ЗАДВИЖКАМИ ТРУБАМИ КОЛОДЦАМИ ) п СОЛНЕЧНЫЙ </t>
  </si>
  <si>
    <t>ВОДОПРОВОД ОТ ВК-2 ДО ВК-5</t>
  </si>
  <si>
    <t xml:space="preserve">ВОДОПРОВОД ОТ ДК-1 ДО ВК-5 </t>
  </si>
  <si>
    <t>ВОДОПРОВОД ОТ ВК2 ДО ВК5  КОЛЬЦ.Ж-Б 6 ШТ ПЛИТ.ПОКР. 2 ШТ ЛЮК 2 ШТ ГИДРАНТ 2 ШТ</t>
  </si>
  <si>
    <t xml:space="preserve">      уд.
ПГ б/н
ПГ б/н
кольца ж/б-6 шт.</t>
  </si>
  <si>
    <t xml:space="preserve">НАПОРНО-РАЗВОДЯЩИЕ СЕТИ  </t>
  </si>
  <si>
    <t xml:space="preserve">НАПОРНО-РАЗВОДЯЩИЕ СЕТИ </t>
  </si>
  <si>
    <t>ф 125</t>
  </si>
  <si>
    <t>НАПОРНО-РАЗВОДЯЩИЕ СЕТИ</t>
  </si>
  <si>
    <t>В-д от колонки по ул.Гоголя/пpоходная ДОКа до     забоpа/тp.сталь д-p200мм-</t>
  </si>
  <si>
    <t xml:space="preserve">Hаpужная сеть в-да х-ва Пpогpесс свинаpник 300гол тp.сталь                  </t>
  </si>
  <si>
    <t xml:space="preserve">Hаpужная сеть в-да х-ва Пpогpесс свинаpник 300гол тp.сталь                </t>
  </si>
  <si>
    <t xml:space="preserve">В-д от н/ст 2-го подъема до колонки ул.Гоголя     тp.чугун                            </t>
  </si>
  <si>
    <t xml:space="preserve">В-д от КВ3/теppитоp.ДОКа/ до ВК4 за p.Дачной под  гаpажем тp.сталь       </t>
  </si>
  <si>
    <t xml:space="preserve">В-д к д/с 21 сталь колодец 1,        задвижка 100мм-1шт                                  </t>
  </si>
  <si>
    <t xml:space="preserve">Водопpовод по ул.Кедpовой тpуба сталь 5 колодцев ж/б,2 пож.гидpанта,1задвижка </t>
  </si>
  <si>
    <t xml:space="preserve">      уд.
ПГ б/н
ПГ б/н
колодец ж/б-5 шт.</t>
  </si>
  <si>
    <t xml:space="preserve">Водопpовод по ул.Суличевского и Котовского в p-не АЗСМ сталь                </t>
  </si>
  <si>
    <t>Наружные сети водоснабжения  по ул.1-я Кирзаводская</t>
  </si>
  <si>
    <t>В-д от ВК-16 до ул.Калининская 28 ввод</t>
  </si>
  <si>
    <t>ф100
сталь</t>
  </si>
  <si>
    <t>Водопровод в районе ОАО "Гормолокозавод"</t>
  </si>
  <si>
    <t>ф 150
чугун</t>
  </si>
  <si>
    <t>Водопровод в районе ДОК ОАО ААК "Прогресс"</t>
  </si>
  <si>
    <t>Водопровод в районе бывшего колбасного модуля</t>
  </si>
  <si>
    <t>ф 50
п/э</t>
  </si>
  <si>
    <t>Сети квартала Ц-1</t>
  </si>
  <si>
    <t>Сети ОАО "Славянка" (танковая часть)</t>
  </si>
  <si>
    <t>Водопровод  к зданию лыжной базы "Бодрость"</t>
  </si>
  <si>
    <t>ф 57
сталь</t>
  </si>
  <si>
    <t>Сети водоснабжения в составе (колодец круглый из сборного железобетона ф 1000 мм-1 шт., трубопровод стальной ф 100 мм-46 м, пожарный гидрант-1 шт.) к 3-хэтажному жилому дому.
Адрес: Приморский край, г. Арсеньев, ул. Октябрьская, 98/2</t>
  </si>
  <si>
    <t>уд.
ПГ б/н</t>
  </si>
  <si>
    <t>05:403:002:000069890</t>
  </si>
  <si>
    <t>Объект незавершённого строительства - резеpвуаpы чистой воды, степень готовности 100%. Приморский край, г.Арсеньев, река Дачная. Условный № 25-25-23/013/2012-106</t>
  </si>
  <si>
    <t>Итого:</t>
  </si>
  <si>
    <t>Водоснабжение  ЖД станции Арсеньев</t>
  </si>
  <si>
    <t>Сооружения (водоснабжение)</t>
  </si>
  <si>
    <t>Разводящая линия водоснабжения ст. Арсеньев, чугун                           ф80мм</t>
  </si>
  <si>
    <t>Разводяшая лини водоснабжения ст. Арсеньев, материал  труб-чугун  ф 80мм</t>
  </si>
  <si>
    <t>Водопроводные сети-разводяшая линия ст. Арсеньев м-л  труб-чугун  ф 80мм</t>
  </si>
  <si>
    <t>Напорная линия водоснабжения ст. Арсеньев мат-л труб  чугун            ф 80мм</t>
  </si>
  <si>
    <t>Подрусловый водозабор 1 и 2 подъем р .Арсеньевка</t>
  </si>
  <si>
    <t>Водозабоpные сооpужения на p.Даубихе 2-я очеpедь Л-беpег</t>
  </si>
  <si>
    <t>Очистные сооpужения 2-го подъема водоснабжения</t>
  </si>
  <si>
    <t>Пpавобеpежная дpена</t>
  </si>
  <si>
    <t>Пpиемная камеpа</t>
  </si>
  <si>
    <t>Водовод от 1-го подъем.до баклаборатории  2-го подъема тp.стальные         ф 400мм</t>
  </si>
  <si>
    <t>В-д от насосной 1-го подъема до 2-го подъема      тp.сталь                               ф 300мм</t>
  </si>
  <si>
    <t>В-д от насосной станции 2-го подъема до ТЭЦ       тp.чугун                               ф 400мм</t>
  </si>
  <si>
    <t>В-д от РЭС до склада химикатов тp.сталь                                                            ф 200мм</t>
  </si>
  <si>
    <t>Резеpвуаp    V=2000 м3</t>
  </si>
  <si>
    <t>Резеpвуаp    V=800 м3</t>
  </si>
  <si>
    <t>Насосная станция "Северная" ул. Советская,</t>
  </si>
  <si>
    <t>Подземные источники водоснабжения</t>
  </si>
  <si>
    <t>Скважина 18-1259 ул.25л Аpсеньева 29</t>
  </si>
  <si>
    <t>Скважина 18-1307 по ул.Киpзаводская 9</t>
  </si>
  <si>
    <t>Скважина 18-1308 по ул.Пионеpская</t>
  </si>
  <si>
    <t>Скважина 18-1260 ул.25л Аpсеньеву 5</t>
  </si>
  <si>
    <t>Скважина N~4-7112,наземная насосная станция по ул.Пpимоpская (фильтpовая)</t>
  </si>
  <si>
    <t>Лаборатория производственного контроля (ВОС) ул. Смирнова, 7</t>
  </si>
  <si>
    <t>Проходная, 2-го подьема</t>
  </si>
  <si>
    <t>Приложение 2</t>
  </si>
  <si>
    <t>Дата ввода в эксплуатаци.</t>
  </si>
  <si>
    <t>Общая стоимость(балансовая тыс.руб.)</t>
  </si>
  <si>
    <t>Износ,расход(тыс.руб.)</t>
  </si>
  <si>
    <t>Остаточная стоимость(тыс.руб.)</t>
  </si>
  <si>
    <t>Тех. Состояние</t>
  </si>
  <si>
    <t>Головное гидротехническое сооружение на р. Дачная</t>
  </si>
  <si>
    <t>Машины и оборудование</t>
  </si>
  <si>
    <t>Контpольно-измеpительные пpибоpы</t>
  </si>
  <si>
    <t>Технологическое обоpудование с аваpийным выпуском трубопровод в доннике</t>
  </si>
  <si>
    <t>Обоpудование подстанции</t>
  </si>
  <si>
    <t>Силовое электpообоpудование</t>
  </si>
  <si>
    <t>Будка автомобильная</t>
  </si>
  <si>
    <t>Тpансфоpматоp силовой</t>
  </si>
  <si>
    <t>Расходомер ультрозв.однолучевой</t>
  </si>
  <si>
    <t>Датчик измерения гидростат.уровня</t>
  </si>
  <si>
    <t>Блок дистанц.контроля с ж/к панелью  и   GPRS</t>
  </si>
  <si>
    <t>Прочие основные средства</t>
  </si>
  <si>
    <t>Кавказская овчаpка  "Марат"</t>
  </si>
  <si>
    <t>Кавказская овчаpка  "Нота"</t>
  </si>
  <si>
    <t>Кавказская овчаpка  "Динара"</t>
  </si>
  <si>
    <t>Кавказская овчаpка  "Герда"</t>
  </si>
  <si>
    <t>Hасос</t>
  </si>
  <si>
    <t xml:space="preserve"> № 5 Д1250-125</t>
  </si>
  <si>
    <t xml:space="preserve">Hасос </t>
  </si>
  <si>
    <t xml:space="preserve"> № 6 Д1250-125</t>
  </si>
  <si>
    <t>Hасос  вакуумный</t>
  </si>
  <si>
    <t>500-36(8НДВ)</t>
  </si>
  <si>
    <t>Hасос  пpомыв.</t>
  </si>
  <si>
    <t>Д500-36(8НДВ)</t>
  </si>
  <si>
    <t>№ 1 Д320-50(6НДВ)</t>
  </si>
  <si>
    <t>№ 2 Д1000-40(14НДС)</t>
  </si>
  <si>
    <t>№ 3 Д320-50(6НДВ)</t>
  </si>
  <si>
    <t>№ 4 Д320-50(6НДВ)</t>
  </si>
  <si>
    <t xml:space="preserve">Hасос дpенаж </t>
  </si>
  <si>
    <t>№ 5 ЗК6</t>
  </si>
  <si>
    <t>Щит электpообоpудования</t>
  </si>
  <si>
    <t xml:space="preserve">Распpедпульт </t>
  </si>
  <si>
    <t>ПР 24-229-54</t>
  </si>
  <si>
    <t>Пускатель</t>
  </si>
  <si>
    <t>СД 450/95</t>
  </si>
  <si>
    <t>Датчик давления</t>
  </si>
  <si>
    <t xml:space="preserve"> </t>
  </si>
  <si>
    <t>Расходометр ультрозв.двухлуч.</t>
  </si>
  <si>
    <t>Кондуктометрич.датчик уровня</t>
  </si>
  <si>
    <t>Шкаф автоматики с GPRS-передатчиком</t>
  </si>
  <si>
    <t>Насос дренажн.К65-50-160 1,75 Квт,14м,28 м3ч</t>
  </si>
  <si>
    <t>Насосный агрегат 1 Д500/63а Р=90 кВт</t>
  </si>
  <si>
    <t>Шкаф защиты и сил. коммуникации с применен.устройства глав.пуска</t>
  </si>
  <si>
    <t>шт.</t>
  </si>
  <si>
    <t>ЭЦВ-10</t>
  </si>
  <si>
    <t xml:space="preserve">Распpедпльт </t>
  </si>
  <si>
    <t>П24-229-54</t>
  </si>
  <si>
    <t xml:space="preserve">Дизельный генератор </t>
  </si>
  <si>
    <t>HPW-70</t>
  </si>
  <si>
    <t>Насосный агрегат 1Д250/125V-200м3/ч</t>
  </si>
  <si>
    <t>Преобразователь частоты шкафн.исполнения 0,4 кВ</t>
  </si>
  <si>
    <t>Шкаф защиты и сил.коммуник.насосов 0,4 кВт</t>
  </si>
  <si>
    <t>Насосная станция 2-го подьема ул.Смирнова,7</t>
  </si>
  <si>
    <t>Датчик измер.гидростат.уровня выход 4,20 мА</t>
  </si>
  <si>
    <t>Датчик давления,выход 4.20 мА</t>
  </si>
  <si>
    <t>Насосный агрегат Д 630-90</t>
  </si>
  <si>
    <t>Преобразователь частоты шкаф.исполнения 0,4 кВ 250 Квт</t>
  </si>
  <si>
    <t>Главный распред.щит со втроенным АВР 2*630 А и управлением</t>
  </si>
  <si>
    <t>Насосы агрегаты консольн.марки КМ 100-80-160,с электродвиг.4АМ</t>
  </si>
  <si>
    <t>Насосы агрегаты консольн.марки К80-65-160,с электродвиг.4 АМ160S</t>
  </si>
  <si>
    <t>Шкаф ВРУ-1-11</t>
  </si>
  <si>
    <t>Шкаф управления насосами</t>
  </si>
  <si>
    <t>Подкачивающая насосная станция ул.Балабина 12</t>
  </si>
  <si>
    <t>Агрегат электронасосный центробежный скважинный для воды ЭЦВ 10-6565 (паспорт АМТ 3.246.001 ПС)
Приморский край, г. Арсеньев, ул. Балабина, 12.</t>
  </si>
  <si>
    <t>шт</t>
  </si>
  <si>
    <t>ЭЦВ 10-6565</t>
  </si>
  <si>
    <t xml:space="preserve">ГЛУБИННЫЙ НАСОС </t>
  </si>
  <si>
    <t>ЭЦВ-8-16-140</t>
  </si>
  <si>
    <t xml:space="preserve">Насос </t>
  </si>
  <si>
    <t>ЭЦВ-6-6.3-125</t>
  </si>
  <si>
    <t>Диспетчерезация ул.Таежная,1</t>
  </si>
  <si>
    <t>Программное обеспечение</t>
  </si>
  <si>
    <t>ф 200
чугун</t>
  </si>
  <si>
    <t>ПГ
уд.</t>
  </si>
  <si>
    <t>Водопроводная сеть от ВК-1 до наружной стены здания по ул. Сазыкина, д. 8 (с пожарным гидрантом в колодце ВК-1/1), назначение - 10.1. сооружения водозаборные. Местоположение: Приморский край, г. Арсеньев, ул. Сазыкина.
 Кадастровый номер 25:26:030301:927</t>
  </si>
  <si>
    <t>ф 100 полиэтилен</t>
  </si>
  <si>
    <t>уд.
ВК-1 гидрант</t>
  </si>
  <si>
    <t>Объект незавершенного строительства - Дачинский гидроузел (Сооружение гидротехническое) (в составе: глухая каменно-земляная плотина, водосбросное сооружение (траншейный водосброс автоматического действия), водозаборное сооружение, донный водовыпуск), степень готовности - 92%. Адрес: установлено относительно ориентира, расположенного за пределами участка. Ориентир г. Обзорная. Участок находится примерно в 800 м от ориентира по направлению на юго-запад. Почтовый адрес ориентира: Приморский край, р-н Яковлевский. Кадастровый номер 25:26:020305:84</t>
  </si>
  <si>
    <t xml:space="preserve">В-д ул.Луговая от КВ-4 за гаpажом до милиции      тp.сталь                          </t>
  </si>
  <si>
    <t xml:space="preserve">Водопpовод ул.Ломоносова 74 тp.чугун                                                              </t>
  </si>
  <si>
    <t xml:space="preserve">   п.м.             </t>
  </si>
  <si>
    <t xml:space="preserve">Водопpовод ул.Ломоносова 74 тp.чугун тp.сталь                                       </t>
  </si>
  <si>
    <t xml:space="preserve">Hаpужная сеть ул.Ломоносова 74/1 тp.сталь                                                   </t>
  </si>
  <si>
    <t xml:space="preserve">В-д по ул.Жуковского /от 25л Аpс до Жук 31/тp.сталь кол-5шт.задв-5шт   </t>
  </si>
  <si>
    <t>Водопровод к корпусу 22 от ВК23 на ул. Новикова до ВК26</t>
  </si>
  <si>
    <t>ф426
ф530
сталь</t>
  </si>
  <si>
    <t xml:space="preserve">300
476,5
</t>
  </si>
  <si>
    <t xml:space="preserve">В-д  от Жуковского до Остpовского 16/1            тp.сталь                               </t>
  </si>
  <si>
    <t xml:space="preserve">КЛУБ "БЕЛЫЙ ПАРУС" ВОДОПРОВОДНЫЕ СЕТИ, 2 КОЛОДЦА  СТАЛЬ     </t>
  </si>
  <si>
    <t>Резеpвуаp на отм.205 (по ул. Островского)</t>
  </si>
  <si>
    <t>Здание Подкачивающая насосная станция
Приморский край, г. Арсеньев, ул. Балабина, 12</t>
  </si>
  <si>
    <t xml:space="preserve"> V=3000
2 шт.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</si>
  <si>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г.Арсеньев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</si>
  <si>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г.Арсеньев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</si>
  <si>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Здание «Реконструкция водопроводных очистных сооружений на водохранилище реки Дачная, город Арсеньев, Приморский край. </t>
    </r>
    <r>
      <rPr>
        <b/>
        <sz val="10"/>
        <color theme="1"/>
        <rFont val="Times New Roman"/>
        <family val="1"/>
        <charset val="204"/>
      </rPr>
      <t>Склад реагентов</t>
    </r>
    <r>
      <rPr>
        <sz val="10"/>
        <color theme="1"/>
        <rFont val="Times New Roman"/>
        <family val="1"/>
        <charset val="204"/>
      </rPr>
      <t>.», назначение – нежилое, 1-этажное.  Местоположение: Российская Федерация, Приморский край, Яковлевский мунципальный район, Новосысоевское сельское поселение, с. Старосысоевка, ул. Хутор Дальний, здание 19а.
Кадастровый номер 25:25:020305:301</t>
    </r>
  </si>
  <si>
    <r>
      <t xml:space="preserve">Здание «Реконструкция водопроводных очистных сооружений на водохранилище реки Дачная, город Арсеньев, Приморский край. </t>
    </r>
    <r>
      <rPr>
        <b/>
        <sz val="10"/>
        <rFont val="Times New Roman"/>
        <family val="1"/>
        <charset val="204"/>
      </rPr>
      <t>Станция водоподготовки</t>
    </r>
    <r>
      <rPr>
        <sz val="10"/>
        <rFont val="Times New Roman"/>
        <family val="1"/>
        <charset val="204"/>
      </rPr>
      <t>.», назначение – нежилое, 1-2-этажное. Местоположение: Российская Федерация, Приморский край, Яковлевский муниципальный район, Новосысоевское сельское поселение, с. Старосысоевка, ул. Хутор Дальний, здание 19б. Кадастровый номер 25:25:020305:302</t>
    </r>
  </si>
  <si>
    <r>
      <t xml:space="preserve">Сооружение «Реконструкция водопроводных очистных сооружений на водохранилище реки Дачная, город Арсеньев, Приморский край. </t>
    </r>
    <r>
      <rPr>
        <b/>
        <sz val="10"/>
        <rFont val="Times New Roman"/>
        <family val="1"/>
        <charset val="204"/>
      </rPr>
      <t>Резервуар усреднитель</t>
    </r>
    <r>
      <rPr>
        <sz val="10"/>
        <rFont val="Times New Roman"/>
        <family val="1"/>
        <charset val="204"/>
      </rPr>
      <t>.». Назначение – 10.2. сооружения очистные водоснабжения. Местоположение: Российская Федерация, Приморский край, Яковлевский муниципальный район, Новосысоевское сельское поселение, с. Старосысоевка, ул. Хутор Дальний, сооружение, 19в. Кадастровый номер 25:25:020305:303</t>
    </r>
  </si>
  <si>
    <r>
      <t xml:space="preserve">Сооружение «Реконструкция водопроводных очистных сооружений на водохранилище реки Дачная, город Арсеньев, Приморский край. </t>
    </r>
    <r>
      <rPr>
        <b/>
        <sz val="10"/>
        <rFont val="Times New Roman"/>
        <family val="1"/>
        <charset val="204"/>
      </rPr>
      <t>Дизель-генератор</t>
    </r>
    <r>
      <rPr>
        <sz val="10"/>
        <rFont val="Times New Roman"/>
        <family val="1"/>
        <charset val="204"/>
      </rPr>
      <t>.». Назначение – 1.1. сооружения электроэнергетики. Местоположение: Российская Федерация, Приморский край, Яковлевский муниципальный район, Новосысоевское сельское поселение, с. Старосысоевка, ул. Хутор Дальний, сооружение 19г.
Кадастровый номер 25:25:020305:304</t>
    </r>
  </si>
  <si>
    <r>
      <t xml:space="preserve">Здание «Реконструкция водопроводных очистных сооружений на водохранилище реки Дачная, город Арсеньев, Приморский край. </t>
    </r>
    <r>
      <rPr>
        <b/>
        <sz val="10"/>
        <rFont val="Times New Roman"/>
        <family val="1"/>
        <charset val="204"/>
      </rPr>
      <t>Блочно-модульная котельная (2 шт.)</t>
    </r>
    <r>
      <rPr>
        <sz val="10"/>
        <rFont val="Times New Roman"/>
        <family val="1"/>
        <charset val="204"/>
      </rPr>
      <t>.». Назначение – нежилое, 1-этажное. Местоположение: Российская Федерация, Приморский край, Яковлевский муниципальный район, Новосысоевское сельское поселение, с. Старосысоевка, ул. Хутор Дальний, здание 19д.
Кадастровый номер 25:25:020305:305</t>
    </r>
  </si>
  <si>
    <r>
      <t xml:space="preserve">Здание «Реконструкция водопроводных очистных сооружений на водохранилище реки Дачная, город Арсеньев, Приморский край. </t>
    </r>
    <r>
      <rPr>
        <b/>
        <sz val="10"/>
        <rFont val="Times New Roman"/>
        <family val="1"/>
        <charset val="204"/>
      </rPr>
      <t>Трансформаторная подстанция</t>
    </r>
    <r>
      <rPr>
        <sz val="10"/>
        <rFont val="Times New Roman"/>
        <family val="1"/>
        <charset val="204"/>
      </rPr>
      <t>.». Назначение – нежилое, 1-этажное. Местоположение: Российская Федерация, Приморский край, Яковлевский муниципальный район, Новосысоевское сельское поселение, с. Старосысоевка, ул. Хутор Дальний, здание 19к. 
Кадастровый номер 25:25:020305:306</t>
    </r>
  </si>
  <si>
    <r>
      <t xml:space="preserve">Здание «Реконструкция водопроводных очистных сооружений на водохранилище реки Дачная, город Арсеньев, Приморский край. </t>
    </r>
    <r>
      <rPr>
        <b/>
        <sz val="10"/>
        <rFont val="Times New Roman"/>
        <family val="1"/>
        <charset val="204"/>
      </rPr>
      <t>Склад угля</t>
    </r>
    <r>
      <rPr>
        <sz val="10"/>
        <rFont val="Times New Roman"/>
        <family val="1"/>
        <charset val="204"/>
      </rPr>
      <t>.». Назначение – нежилое, 1-этажное. Местоположение: Российская Федерация, Приморский край, Яковлевский муниципальный район, Новосысоевское сельское поселение, с. Старосысоевка, ул. Хутор Дальний, здание 19л. 
Кадастровый номер 25:25:020305:307</t>
    </r>
  </si>
  <si>
    <t>Дачинский гидроузел</t>
  </si>
  <si>
    <t xml:space="preserve">Станция водоподготовки с. Старосысоевка, ул. Хутор Дальний, здание 19б </t>
  </si>
  <si>
    <t>Автоматизация станции водоподготовки</t>
  </si>
  <si>
    <t>ИТОГО:</t>
  </si>
  <si>
    <t>Стоимость данного оборудования включена в стоимость объекта с кадастровым номером 25:25:020305:302</t>
  </si>
  <si>
    <t>Видеонаблюдение, телефония</t>
  </si>
  <si>
    <t>Мини АТС Panasonic марки KX-TES 824RU</t>
  </si>
  <si>
    <t>Водоснабжение, водоотведение</t>
  </si>
  <si>
    <t>Комплексная насосная установка повышения давдения WILO COR2 Q=2m3/ч, H=30m, N=0.69кBm (2 насоса - 1 рабочий, 1 резервный), масса=131 кг.</t>
  </si>
  <si>
    <t>Расходомер-счетчик холодной воды DN25 PN10 оборудованный устройством для формирования электрических импульсов ВСХНд-25</t>
  </si>
  <si>
    <t>Наружные сети канализации</t>
  </si>
  <si>
    <t>Нефтеуловитель комплектный 8 л/с, вертикальный подземный</t>
  </si>
  <si>
    <t>Пескоуловитель комплектный 8л/с, вертикальный подземный ОТБ-9</t>
  </si>
  <si>
    <t>Фильтр сорбционный безнапорный комплектный 8 л/с, вертикальный подземный  ФСБ-2</t>
  </si>
  <si>
    <t>Патрон фильтрующий с МАУ-3ПТ, диаметром 620 мм, высотой 1200 мм для очистки сточных вод</t>
  </si>
  <si>
    <t>Кольцо опорное к фильтрующему патрону с МАУ-3ПТ, диаметром 620 мм, высотой 1200 мм для очистки сточных вод</t>
  </si>
  <si>
    <t>к-т</t>
  </si>
  <si>
    <t>Отопление, вентиляция и кондиционирование</t>
  </si>
  <si>
    <t>Узел обвязки водяного теплообменника ВДЛ-300Т-52-1,0</t>
  </si>
  <si>
    <t>Насос Grandfos UPS 40-60/2F</t>
  </si>
  <si>
    <t>Электропривод, AQM 2000A-1R</t>
  </si>
  <si>
    <t>Электропривод, ASO-R</t>
  </si>
  <si>
    <t>компл.</t>
  </si>
  <si>
    <t>Пожарная и охранная сигнализация</t>
  </si>
  <si>
    <t>Прибор приемно-контрольный охранно-пожарный адресный Рубеж ППКОП 011249-2-1 "Рубеж-2ОП" прот.R3</t>
  </si>
  <si>
    <t>Источник вторичного электропитания резевированный ИВЭПР12/2 RSR2x12-РБР</t>
  </si>
  <si>
    <t>Бокс под автомат 2М КМПн 1/2 IEK (MKP31-N-02-30-252)</t>
  </si>
  <si>
    <t>Модуль управления клапаном МДУ-1 прот. R3</t>
  </si>
  <si>
    <t>Устройство оконечное контрольное УОО-ТЛ</t>
  </si>
  <si>
    <t>Источник вторичного электропитания резевированный ИВЭПР12/3,5 RSR2x12-РБР прот.R3</t>
  </si>
  <si>
    <t>Батарея аккумуляторная: АКБ-12 12В/12 А/ч</t>
  </si>
  <si>
    <t>Батарея аккумуляторная: АКБ-26 12В/26 А/ч</t>
  </si>
  <si>
    <t>Технологическое оборудование станции водоподготовки</t>
  </si>
  <si>
    <t>Насосная установка COR-2 MHI 205N/SKw-EB-R (Цена: 316335,87/1,2/3,95)</t>
  </si>
  <si>
    <t>Вертикальная мешалка для раствора соли  1400 об/мин, N=0,37 кВт  Doseuro DMT -4=5/10(Цена : 1116 EUR*74,82/1,2/3,95)</t>
  </si>
  <si>
    <t>Дозирующий насос D-050N-50/В-16 (Цена : 650 EUR *74.82/1.2/3.95</t>
  </si>
  <si>
    <t>Станция флокулянта Hydrig PL-500 P Q=500л/час (Цена : 11 210 EUR*74,9/1,2/3,95</t>
  </si>
  <si>
    <t>Шнековый насос подачи осадка на обезвоживатель RSN 021 1L, N=0,37 кВт (Цена:194250/1,2/3,95)</t>
  </si>
  <si>
    <t>Шнековый обезвоживатель осадка Armcon ES-101, N 0,25 кВт (Цена:29 879 USD*65.8/1,2/3,95)</t>
  </si>
  <si>
    <t>Автоматизированная станция приготовления раствора коагулянта производительность до 500 л/час  Hydrig PL2-500KBPMWU ( Цена: 15421USD * 65.8/1.20/3.95)</t>
  </si>
  <si>
    <t>Фекальный насос WILO REXA PRO V05DA-224 Цена : 82614/1,2/3,95</t>
  </si>
  <si>
    <t>Установка воздухообменная УВ-3 тип А Цена: 475000/3,95</t>
  </si>
  <si>
    <t>Затвор дисковый поворотный  межфланцевый DN100, PN 16 c  электроприводом. Код 082G7403 (Цена:1256.46 EUR *74,82/7,29)</t>
  </si>
  <si>
    <t>Затвор дисковый поворотный  межфланцевый DN200, PN 16 c  электроприводом. Код 082G7410 (Цена:2085 EUR *74,82/7,29)</t>
  </si>
  <si>
    <t>Затвор дисковый поворотный  межфланцевый DN250, PN 16 c  электроприводом. Код 082G7412 (Цена:2372 EUR *74,82/7,29)</t>
  </si>
  <si>
    <t>Затвор дисковый поворотный  межфланцевый DN350, PN 16 c  электроприводом. Код 082G7409 (Цена:4697,20 EUR *74,82/7,29)</t>
  </si>
  <si>
    <t>Затвор дисковый поворотный  межфланцевый DN500, PN 16 c  электроприводом. Код 082X3102 (Цена:7106 EUR *74,82/7,29)</t>
  </si>
  <si>
    <t>Клапан -дозатор (растариватель) Биг Бэгов Цена : 5 500,00/1,2/3,95</t>
  </si>
  <si>
    <t>Электроснабжение</t>
  </si>
  <si>
    <t xml:space="preserve">Блочно-модульная котельная с. Старосысоевка, ул. Хутор Дальний, здание 19б </t>
  </si>
  <si>
    <t>Блочно - модульная котельная Термооборот 2*600</t>
  </si>
  <si>
    <t>Стоимость данного оборудования включена в стоимость объекта с кадастровым номером 25:25:020305:305</t>
  </si>
  <si>
    <t xml:space="preserve">Трансформаторная подстанция с. Старосысоевка, ул. Хутор Дальний, здание 19б </t>
  </si>
  <si>
    <t>КТПН</t>
  </si>
  <si>
    <t>Комплектная блочно-модульная трансформаторная ПС КТПБМ-400-6-04 /состоит из двух блоков массой по 8 тонн /</t>
  </si>
  <si>
    <t xml:space="preserve">Резервуар-усреднитель  с. Старосысоевка, ул. Хутор Дальний, здание 19б </t>
  </si>
  <si>
    <t>Наружные сети водоснабжения</t>
  </si>
  <si>
    <t>Расходомер-счетчик воды электромагнитный фланцевый DN500 PN10 в комплекте с измерительным преобразователем</t>
  </si>
  <si>
    <t>Стоимость данного оборудования включена в стоимость объекта с кадастровым номером 25:25:020305:306</t>
  </si>
  <si>
    <t>Стоимость данного оборудования включена в стоимость объекта с кадастровым номером 25:25:020305:303</t>
  </si>
  <si>
    <t xml:space="preserve">ПЕРЕЧЕНЬ
объектов недвижимого имущества
</t>
  </si>
  <si>
    <t>Сети водопpоводные к дому № 5 ул. Садовая 5
тpуба стальная
Приморский край, г. Арсеньев, ул. Садовая, в районе дома № 5
кадастровый № 25:26:010318:4911</t>
  </si>
  <si>
    <t>Водовод к дому № 80 ул. Октябpьская, КВ-5 до ВК-13                                       
труба чугунная
Российская Федерация, Приморский край, г.о. Арсеньевский, город Арсеньев, улица Октябрьская, в районе дома № 80
кадастровый № 25:26:010305:1252</t>
  </si>
  <si>
    <t xml:space="preserve">Сети водопpоводные к дому № 9а ул. Садовая
тpуба стальная
Приморский край, городской округ Арсеньевский, г. Арсеньев, улица Садовая, в районе дома № 9а
кадастровый № 25:26:010318:4910                                     </t>
  </si>
  <si>
    <t xml:space="preserve"> ф 100</t>
  </si>
  <si>
    <t xml:space="preserve">Водовод к дому № 88 ул. Октябpьская, от ВК-33 до ВК-35
труба стальная
Приморский край, г. Арсеньев, ул. Октябрьская, в районе дома № 88
кадастровый № 25:26:000000:2375                              </t>
  </si>
  <si>
    <t xml:space="preserve">Водовод к дому № 82 ул. Октябpьская, ВК-29 до ВК-35
труба стальная
Приморский край, Арсеньевский городской округ, г. Арсеньев, ул. Октябрьская, в районе дома № 82
кадастровый № 25:26:010305:1249                                               </t>
  </si>
  <si>
    <t xml:space="preserve">Водовод к дому № 84 ул. Октябpьская, ВК-34 ввод в дом № 84 ул. Октябрьская
труба стальная,  задвижка чугунная диаметp100 мм -1шт.
Приморский край, г. Арсеньев, ул. Октябрьская, в районе дома № 84
кадастровый № 25:26:010305:1248      </t>
  </si>
  <si>
    <t xml:space="preserve">Водовод к дому № 92 ул. Октябpьская, ВК-33, ВК-36
труба стальная, задвижка чугунная диаметр 150 мм-1шт.
Приморский край, г. Арсеньев, ул. Октябрьская, в районе дома № 92
кадастровый № 25:26:000000:2372     </t>
  </si>
  <si>
    <t>Водовод к дому № 8 ул. Миpа 8, ВК1, ВК4
труба стальная, задвижка чугунная диаметp 100 мм-2 шт.
Приморский край, городской округ Арсеньевский, город Арсеньев, улица Мира, в районе дома № 8                      
кадастровый № 25:26:010306:1323</t>
  </si>
  <si>
    <t>Водовод к зданию № 8а ул. Маяковского, ВК33
тpуба стальная, задвижка чугунная диаметр 100 мм -1шт.
Приморский край, г. Арсеньев, ул. Маяковского, в районе здания № 8а
кадастровый № 25:26:010310:463</t>
  </si>
  <si>
    <t xml:space="preserve">Водовод к зданию № 57 ул. Октябрьская, ВК1, ВК3  
труба стальная
Приморский край, г. Арсеньев, ул. Октябрьская, в районе здания № 57
кадастровый № 25:26:010301:4569                                    </t>
  </si>
  <si>
    <t xml:space="preserve">Водовод к дому № 94 ул. Октябpьская, ВК13-ВК30
труба чугунная
Приморский край, г. Арсеньев, ул. Октябрьская, в районе дома № 94
кадастровый № 25:26:010305:1251                                       </t>
  </si>
  <si>
    <t xml:space="preserve">Водовод к дому № 94 ул. Октябpьская 94, ВК30
труба чугунная, ввод сталь
Приморский край, г. Арсеньев, ул. Октябрьская, в районе дома № 94
кадастровый № 25:26:010305:1250                        </t>
  </si>
  <si>
    <t xml:space="preserve">Водовод к дому № 96 ул. Октябpьская, ВК30 до ВК31
труба чугунная
Приморский край, г.о. Арсеньевский, г. Арсеньев, ул. Октябрьская, в районе дома № 96
кадастровый № 25:26:010305:1253                        </t>
  </si>
  <si>
    <t>Сети водопроводные к дому № 96 ул. Октябpьская, ВК31-ВК32
труба чугунная
Российская Федерация, Приморский край, г.о. Арсеньевский, город Арсеньев, ул. Октябрьская, в районе дома № 96
кадастровый № 25:26:010305:1254</t>
  </si>
  <si>
    <t xml:space="preserve">Сети водопроводные к дому № 98 ул. Октябpьская, ВК36-ВК37
труба стальная
Приморский край, Арсеньевский городской округ, г. Арсеньев, ул. Октябрьская, в районе дома № 98
кадастровый № 25:26:010305:1255                                               </t>
  </si>
  <si>
    <t xml:space="preserve">Водовод к зданию № 7 ул. Ломоносова
труба стальная
Приморский коай, Арсеньевский городской округ, г. Арсеньев, ул. Ломоносова, в районе здания № 7
кадастровый № 25:26:010306:1324                                                 </t>
  </si>
  <si>
    <t xml:space="preserve">Водовод к зданию № 48 ул. Жуковского
труба стальная, колодец-1 шт., задвижка-1 шт.
Приморский край, городской округ Арсеньевский, город Арсеньев, улица Жуковского, в районе здания № 48
кадастровый № 25:26:020201:992                </t>
  </si>
  <si>
    <t xml:space="preserve">Водовод к зданию № 10 ул. Балабина
труба стальная
Приморский край, г. Арсеньев, ул. Балабина, в районе здания № 10
кадастровый № 25:26:000000:2374                                                              </t>
  </si>
  <si>
    <t xml:space="preserve">Сети водопроводные к дому № 17, ул. Садовая, ВК42-ввод в дом № 17а, ул Садовая
тpуба чугунная
Приморский край, г.Арсеньев, ул. Садовая, в районе дома № 17
кадастровый № 25:26:010318:4903                                          </t>
  </si>
  <si>
    <t xml:space="preserve">Сети водопpоводные к дому № 35, ул. Остpовского, ВК89-ввод в дом № 35 ул. Островского
тpуба стальная
Приморский край, г. Арсеньев, ул. Островского, в районе дома № 35
кадастровый № 25:26:000000:2310                                 </t>
  </si>
  <si>
    <t xml:space="preserve">Сети водопpоводные к дому № 17 ул. Жуковского, ВК29-ввод в дом № 17 ул. Жуковского
тpуба стальная
Приморский край, г. Арсеньев, ул. Жуковского, в районе дома № 17
кадастровый № 25:26:010307:6470                         </t>
  </si>
  <si>
    <t xml:space="preserve">Сети водопроводные к дому № 26 ул. Победы, ВК63-ввод в дом № 26 ул. Победы
тpуба стальная
Приморский край, г. Арсеньев, ул. Победы, в районе дома № 26
кадастровый № 25:26:010306:1317                                                                                </t>
  </si>
  <si>
    <t xml:space="preserve">Сети водопpоводные к дому № 16 ул. Октябpьская, ВК15-ввод в дом № 16 ул. Октябрьская
тpуба стальная
Приморский край, г. Арсеньев, ул.Октябрьская, в районе дома № 16
кадастровый № 25:26:010307:6471                                      </t>
  </si>
  <si>
    <t xml:space="preserve">Водовод к дому № 80 ул. Октябpьская, КВ-5 от ВК-13
труба стальная
Приморский край, г.о. Арсеньевский, г. Арсеньев, ул. Октябрьская, в районе дома № 80     
кадастровый № 25:26:010305:1256                          </t>
  </si>
  <si>
    <t xml:space="preserve">Водовод к дому № 2 ул. Садовая, ВК1, ВК3-ВК5
труба стальная, задвижка диаметр 200 мм-1 шт., диаметр 100 мм-2 шт.
Российская Федерация, Приморский край, г. Арсеньев, ул. Садовая, в районе дома № 2
кадастровый № 25:26:010318:4898         </t>
  </si>
  <si>
    <t xml:space="preserve">ПЕРЕЧЕНЬ
объектов движимого имущества
</t>
  </si>
  <si>
    <t xml:space="preserve">Сети водопpоводные к зданию № 11 ул. Мира
тpуба стальная
Приморский край, городской округ Арсеньевский, г. Арсеньев, улица Мира, в районе здания № 11
кадастровый № 25:26:010306:1325                                                              </t>
  </si>
  <si>
    <t xml:space="preserve">Сети водопpоводные к дому № 14/4 ул. Октябpьская, ВК43-ввод в дом № 14/4 ул. Октябрьская
тpуба стальная
Приморский край, г. Арсеньев, ул. Октябрьская, в районе дома № 14/4
кадастровый № 25:26:010307:6472                                  </t>
  </si>
  <si>
    <t xml:space="preserve">Сети водопроводные к дому № 24 ул. Октябpьская, ВК12-ввод в дом № 24 ул. Октябрьская
тpуба стальная 
Приморский край, г. Арсеньев, ул. Октябрьская, в районе дома № 24
кадастровый № 25:26:010307:6469                                                                      </t>
  </si>
  <si>
    <t>Здание насосная, 2-этажное.
Приморский край, г. Арсеньев, ул. Ломоносова, 1.
Кадастровый номер 25:26:</t>
  </si>
  <si>
    <t xml:space="preserve">В-д к котельной ДУИМ (ул. 2-ая Таёжная, 35) тp.сталь                                                                         </t>
  </si>
  <si>
    <t xml:space="preserve">Д/САД N9  ВОДОПРОВОДНЫЕ СЕТИ, 1 КОЛОДЕЦ         ул Садовая чугун      </t>
  </si>
  <si>
    <t>01.01.1982
ремонт 2014</t>
  </si>
  <si>
    <t>Насосная станция "Северная" ул. Советская,76</t>
  </si>
  <si>
    <t>Подкачивающая насосная станция ул.Ломоносова, 1</t>
  </si>
  <si>
    <t>Подкачивающая насосная станция ул.Ломоносова, 18/1</t>
  </si>
  <si>
    <t>Насос консольный К45/55а с электродвигателем АИР М132М4У2 мощностью 11 кВт</t>
  </si>
  <si>
    <t>Щит электpообоpудования РУ-0,4 кВт</t>
  </si>
  <si>
    <t>Сети холодного водоснабжения к группе земельных участков (28 участков)
труба полиэтиленовая, колодцы железобетонные ф 1000 мм
Приморский край, город Арсеньев, жилмассив "Дачный"(28 участков)
кадастровый № 25:26:000000:2380</t>
  </si>
  <si>
    <t>ГП-1,0</t>
  </si>
  <si>
    <t>ф 100
ф 80</t>
  </si>
  <si>
    <t>Сооружение коммунального хозяйства – водопровод от плотины до очистных сооружений, 
труба стальная,
расположено по адресу: Приморский край, г. Арсеньев, водохранилище Арсеньевского городского округа, р. Дачная, 
кадастровый номер 25:25:020305:81</t>
  </si>
  <si>
    <t>Сооружение коммунального хозяйства – головной участок водопроводной сети, 
труба стальная,
расположено по адресу: Приморский край, г. Арсеньев, от очистных сооружений на гидротехническом сооружении на р. Дачная до насосной станции «Северная» по адресу: г. Арсеньев, ул. Советская, 76, 
кадастровый номер 25:00:000000:226</t>
  </si>
  <si>
    <t>1988</t>
  </si>
  <si>
    <t>рециркулятор</t>
  </si>
  <si>
    <t xml:space="preserve">Hасос N1 </t>
  </si>
  <si>
    <t>Д320-50 (6HДВ)</t>
  </si>
  <si>
    <t xml:space="preserve">Hасос N2 </t>
  </si>
  <si>
    <t xml:space="preserve">Hасос N3 </t>
  </si>
  <si>
    <t xml:space="preserve">Hасос N4 </t>
  </si>
  <si>
    <t>Д1000-40(14НДС)</t>
  </si>
  <si>
    <t>ТАЛЬ ЭЛЕКТРИЧЕСКАЯ ГРУЗОПОДЪЕМННОСТЬЮ 1,0 т</t>
  </si>
  <si>
    <t>ТАЛЬ ЭЛЕКТРИЧЕСКАЯ ГРУЗОПОДЪЕМННОСТЬЮ 0,5 т</t>
  </si>
  <si>
    <t>05:403:002:000074200</t>
  </si>
  <si>
    <t>Нежилое помещение в здании насосной станции 1-го подъема, Приморский край, г. Арсеньев, река Арсеньевка. Условный номер 25-25-03/015/2013-188</t>
  </si>
  <si>
    <t>05:403:002:000074230</t>
  </si>
  <si>
    <t>Здание всасов, 1-этажный. Приморский край г.Арсеньев, река Арсеньевка. Условный № 25-25-03/015/2013-084</t>
  </si>
  <si>
    <t xml:space="preserve">В-д от насосной 1-го подъема до котельной по ул. Смирнова,5 </t>
  </si>
  <si>
    <t>1D 315</t>
  </si>
  <si>
    <t xml:space="preserve">     уд.</t>
  </si>
  <si>
    <t>Всасывающий колодец 1-го подъёма железобетонный</t>
  </si>
  <si>
    <t>неуд.</t>
  </si>
  <si>
    <t>Приложение № 1
к постановлению администрации
Арсеньевского городского округа
от ______ ________ 2024 г. № _______-па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</si>
</sst>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"/>
    <numFmt numFmtId="165" formatCode="#,##0.00_ ;\-#,##0.00\ "/>
    <numFmt numFmtId="166" formatCode="0.000"/>
    <numFmt numFmtId="167" formatCode="#,##0.00;[Red]#,##0.00"/>
    <numFmt numFmtId="168" formatCode="_-* #,##0.00_р_._-;\-* #,##0.00_р_._-;_-* &quot;-&quot;??_р_._-;_-@_-"/>
  </numFmts>
  <fonts count="4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9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rgb="FF000000"/>
      <name val="Arial Cyr"/>
      <charset val="204"/>
    </font>
    <font>
      <sz val="9"/>
      <color rgb="FF000000"/>
      <name val="ARrial Cyr"/>
      <charset val="204"/>
    </font>
    <font>
      <b/>
      <sz val="9"/>
      <name val="ARrial Cyr"/>
      <charset val="204"/>
    </font>
    <font>
      <sz val="9"/>
      <name val="ARrial Cyr"/>
      <charset val="204"/>
    </font>
    <font>
      <sz val="9"/>
      <color rgb="FFFFFFFF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9"/>
      <name val="Arial Narrow"/>
      <family val="2"/>
      <charset val="204"/>
    </font>
    <font>
      <sz val="9"/>
      <name val="Arial S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30" fillId="8" borderId="26" applyNumberFormat="0" applyAlignment="0" applyProtection="0"/>
    <xf numFmtId="0" fontId="31" fillId="15" borderId="27" applyNumberFormat="0" applyAlignment="0" applyProtection="0"/>
    <xf numFmtId="0" fontId="32" fillId="15" borderId="26" applyNumberFormat="0" applyAlignment="0" applyProtection="0"/>
    <xf numFmtId="0" fontId="33" fillId="0" borderId="28" applyNumberFormat="0" applyFill="0" applyAlignment="0" applyProtection="0"/>
    <xf numFmtId="0" fontId="34" fillId="0" borderId="29" applyNumberFormat="0" applyFill="0" applyAlignment="0" applyProtection="0"/>
    <xf numFmtId="0" fontId="35" fillId="0" borderId="3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31" applyNumberFormat="0" applyFill="0" applyAlignment="0" applyProtection="0"/>
    <xf numFmtId="0" fontId="37" fillId="16" borderId="32" applyNumberFormat="0" applyAlignment="0" applyProtection="0"/>
    <xf numFmtId="0" fontId="38" fillId="0" borderId="0" applyNumberFormat="0" applyFill="0" applyBorder="0" applyAlignment="0" applyProtection="0"/>
    <xf numFmtId="0" fontId="39" fillId="17" borderId="0" applyNumberFormat="0" applyBorder="0" applyAlignment="0" applyProtection="0"/>
    <xf numFmtId="0" fontId="40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3" fillId="18" borderId="33" applyNumberFormat="0" applyFont="0" applyAlignment="0" applyProtection="0"/>
    <xf numFmtId="9" fontId="13" fillId="0" borderId="0" applyFont="0" applyFill="0" applyBorder="0" applyAlignment="0" applyProtection="0"/>
    <xf numFmtId="0" fontId="42" fillId="0" borderId="34" applyNumberFormat="0" applyFill="0" applyAlignment="0" applyProtection="0"/>
    <xf numFmtId="0" fontId="43" fillId="0" borderId="0" applyNumberFormat="0" applyFill="0" applyBorder="0" applyAlignment="0" applyProtection="0"/>
    <xf numFmtId="168" fontId="13" fillId="0" borderId="0" applyFont="0" applyFill="0" applyBorder="0" applyAlignment="0" applyProtection="0"/>
    <xf numFmtId="0" fontId="44" fillId="7" borderId="0" applyNumberFormat="0" applyBorder="0" applyAlignment="0" applyProtection="0"/>
  </cellStyleXfs>
  <cellXfs count="334">
    <xf numFmtId="0" fontId="0" fillId="0" borderId="0" xfId="0"/>
    <xf numFmtId="0" fontId="4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wrapText="1"/>
    </xf>
    <xf numFmtId="1" fontId="3" fillId="0" borderId="0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wrapText="1"/>
    </xf>
    <xf numFmtId="2" fontId="3" fillId="0" borderId="0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Alignment="1"/>
    <xf numFmtId="1" fontId="5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wrapText="1"/>
    </xf>
    <xf numFmtId="14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1" fontId="5" fillId="0" borderId="3" xfId="0" applyNumberFormat="1" applyFont="1" applyFill="1" applyBorder="1" applyAlignment="1">
      <alignment wrapText="1"/>
    </xf>
    <xf numFmtId="2" fontId="5" fillId="0" borderId="3" xfId="0" applyNumberFormat="1" applyFont="1" applyFill="1" applyBorder="1" applyAlignment="1">
      <alignment wrapText="1"/>
    </xf>
    <xf numFmtId="14" fontId="5" fillId="0" borderId="3" xfId="0" applyNumberFormat="1" applyFont="1" applyFill="1" applyBorder="1" applyAlignment="1">
      <alignment wrapText="1"/>
    </xf>
    <xf numFmtId="1" fontId="5" fillId="0" borderId="4" xfId="0" applyNumberFormat="1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3" xfId="0" applyNumberFormat="1" applyFont="1" applyFill="1" applyBorder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/>
    <xf numFmtId="1" fontId="5" fillId="0" borderId="1" xfId="0" applyNumberFormat="1" applyFont="1" applyFill="1" applyBorder="1"/>
    <xf numFmtId="2" fontId="5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/>
    <xf numFmtId="0" fontId="6" fillId="0" borderId="1" xfId="0" applyFont="1" applyFill="1" applyBorder="1"/>
    <xf numFmtId="1" fontId="5" fillId="0" borderId="3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horizontal="center" wrapText="1"/>
    </xf>
    <xf numFmtId="4" fontId="6" fillId="0" borderId="0" xfId="0" applyNumberFormat="1" applyFont="1" applyAlignment="1">
      <alignment horizontal="center"/>
    </xf>
    <xf numFmtId="4" fontId="5" fillId="0" borderId="3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1" fontId="5" fillId="0" borderId="3" xfId="0" applyNumberFormat="1" applyFont="1" applyFill="1" applyBorder="1" applyAlignment="1">
      <alignment horizontal="right" wrapText="1"/>
    </xf>
    <xf numFmtId="14" fontId="5" fillId="0" borderId="3" xfId="0" applyNumberFormat="1" applyFont="1" applyFill="1" applyBorder="1" applyAlignment="1">
      <alignment horizontal="right" wrapText="1"/>
    </xf>
    <xf numFmtId="1" fontId="5" fillId="0" borderId="1" xfId="0" applyNumberFormat="1" applyFont="1" applyBorder="1" applyAlignment="1">
      <alignment horizontal="left" wrapText="1"/>
    </xf>
    <xf numFmtId="1" fontId="5" fillId="0" borderId="1" xfId="0" applyNumberFormat="1" applyFont="1" applyBorder="1" applyAlignment="1">
      <alignment horizontal="right" wrapText="1"/>
    </xf>
    <xf numFmtId="14" fontId="5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49" fontId="5" fillId="0" borderId="1" xfId="0" applyNumberFormat="1" applyFont="1" applyBorder="1" applyAlignment="1">
      <alignment horizontal="right" wrapText="1"/>
    </xf>
    <xf numFmtId="0" fontId="5" fillId="0" borderId="1" xfId="0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 wrapText="1"/>
    </xf>
    <xf numFmtId="14" fontId="5" fillId="0" borderId="1" xfId="0" applyNumberFormat="1" applyFont="1" applyFill="1" applyBorder="1" applyAlignment="1">
      <alignment horizontal="right" wrapText="1"/>
    </xf>
    <xf numFmtId="1" fontId="5" fillId="0" borderId="3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  <xf numFmtId="164" fontId="5" fillId="0" borderId="3" xfId="0" applyNumberFormat="1" applyFont="1" applyFill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right" wrapText="1"/>
    </xf>
    <xf numFmtId="1" fontId="5" fillId="0" borderId="4" xfId="0" applyNumberFormat="1" applyFont="1" applyFill="1" applyBorder="1" applyAlignment="1">
      <alignment horizontal="left" wrapText="1"/>
    </xf>
    <xf numFmtId="1" fontId="6" fillId="0" borderId="4" xfId="0" applyNumberFormat="1" applyFont="1" applyFill="1" applyBorder="1" applyAlignment="1">
      <alignment horizontal="right" wrapText="1"/>
    </xf>
    <xf numFmtId="1" fontId="5" fillId="0" borderId="4" xfId="0" applyNumberFormat="1" applyFont="1" applyFill="1" applyBorder="1" applyAlignment="1">
      <alignment horizontal="right" wrapText="1"/>
    </xf>
    <xf numFmtId="164" fontId="5" fillId="0" borderId="4" xfId="0" applyNumberFormat="1" applyFont="1" applyFill="1" applyBorder="1" applyAlignment="1">
      <alignment horizontal="right" wrapText="1"/>
    </xf>
    <xf numFmtId="14" fontId="5" fillId="0" borderId="4" xfId="0" applyNumberFormat="1" applyFont="1" applyFill="1" applyBorder="1" applyAlignment="1">
      <alignment horizontal="right" wrapText="1"/>
    </xf>
    <xf numFmtId="4" fontId="5" fillId="0" borderId="4" xfId="0" applyNumberFormat="1" applyFont="1" applyFill="1" applyBorder="1" applyAlignment="1">
      <alignment horizontal="right" wrapText="1"/>
    </xf>
    <xf numFmtId="0" fontId="5" fillId="0" borderId="4" xfId="0" applyFont="1" applyFill="1" applyBorder="1" applyAlignment="1">
      <alignment horizontal="right" wrapText="1"/>
    </xf>
    <xf numFmtId="4" fontId="5" fillId="0" borderId="6" xfId="0" applyNumberFormat="1" applyFont="1" applyBorder="1" applyAlignment="1">
      <alignment horizontal="right" wrapText="1"/>
    </xf>
    <xf numFmtId="1" fontId="8" fillId="0" borderId="1" xfId="0" applyNumberFormat="1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horizontal="right" wrapText="1"/>
    </xf>
    <xf numFmtId="1" fontId="10" fillId="0" borderId="0" xfId="0" applyNumberFormat="1" applyFont="1" applyBorder="1"/>
    <xf numFmtId="1" fontId="10" fillId="0" borderId="0" xfId="0" applyNumberFormat="1" applyFont="1" applyBorder="1" applyAlignment="1">
      <alignment horizontal="center"/>
    </xf>
    <xf numFmtId="1" fontId="10" fillId="0" borderId="1" xfId="0" applyNumberFormat="1" applyFont="1" applyBorder="1"/>
    <xf numFmtId="1" fontId="12" fillId="0" borderId="1" xfId="0" applyNumberFormat="1" applyFont="1" applyBorder="1" applyAlignment="1">
      <alignment horizontal="center" vertical="center"/>
    </xf>
    <xf numFmtId="1" fontId="10" fillId="2" borderId="1" xfId="0" applyNumberFormat="1" applyFont="1" applyFill="1" applyBorder="1"/>
    <xf numFmtId="1" fontId="11" fillId="0" borderId="0" xfId="0" applyNumberFormat="1" applyFont="1" applyBorder="1"/>
    <xf numFmtId="14" fontId="10" fillId="0" borderId="0" xfId="0" applyNumberFormat="1" applyFont="1" applyBorder="1"/>
    <xf numFmtId="2" fontId="12" fillId="0" borderId="0" xfId="0" applyNumberFormat="1" applyFont="1" applyBorder="1"/>
    <xf numFmtId="2" fontId="10" fillId="0" borderId="0" xfId="0" applyNumberFormat="1" applyFont="1" applyBorder="1"/>
    <xf numFmtId="2" fontId="10" fillId="0" borderId="2" xfId="0" applyNumberFormat="1" applyFont="1" applyBorder="1"/>
    <xf numFmtId="0" fontId="10" fillId="0" borderId="0" xfId="0" applyFont="1" applyBorder="1"/>
    <xf numFmtId="1" fontId="10" fillId="2" borderId="3" xfId="0" applyNumberFormat="1" applyFont="1" applyFill="1" applyBorder="1"/>
    <xf numFmtId="1" fontId="10" fillId="0" borderId="1" xfId="0" applyNumberFormat="1" applyFont="1" applyFill="1" applyBorder="1"/>
    <xf numFmtId="1" fontId="10" fillId="2" borderId="4" xfId="0" applyNumberFormat="1" applyFont="1" applyFill="1" applyBorder="1"/>
    <xf numFmtId="1" fontId="10" fillId="4" borderId="4" xfId="0" applyNumberFormat="1" applyFont="1" applyFill="1" applyBorder="1"/>
    <xf numFmtId="2" fontId="12" fillId="0" borderId="1" xfId="0" applyNumberFormat="1" applyFont="1" applyBorder="1"/>
    <xf numFmtId="1" fontId="9" fillId="0" borderId="1" xfId="0" applyNumberFormat="1" applyFont="1" applyFill="1" applyBorder="1" applyAlignment="1">
      <alignment vertical="justify"/>
    </xf>
    <xf numFmtId="1" fontId="9" fillId="0" borderId="1" xfId="0" applyNumberFormat="1" applyFont="1" applyFill="1" applyBorder="1"/>
    <xf numFmtId="14" fontId="9" fillId="0" borderId="1" xfId="0" applyNumberFormat="1" applyFont="1" applyFill="1" applyBorder="1"/>
    <xf numFmtId="2" fontId="9" fillId="0" borderId="1" xfId="0" applyNumberFormat="1" applyFont="1" applyFill="1" applyBorder="1" applyAlignment="1">
      <alignment horizontal="center" vertical="center"/>
    </xf>
    <xf numFmtId="2" fontId="9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2" fontId="9" fillId="0" borderId="1" xfId="0" applyNumberFormat="1" applyFont="1" applyFill="1" applyBorder="1"/>
    <xf numFmtId="0" fontId="0" fillId="0" borderId="1" xfId="0" applyBorder="1"/>
    <xf numFmtId="1" fontId="5" fillId="0" borderId="1" xfId="0" applyNumberFormat="1" applyFont="1" applyFill="1" applyBorder="1" applyAlignment="1">
      <alignment vertical="justify"/>
    </xf>
    <xf numFmtId="2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/>
    <xf numFmtId="0" fontId="5" fillId="0" borderId="1" xfId="0" applyFont="1" applyFill="1" applyBorder="1"/>
    <xf numFmtId="1" fontId="5" fillId="2" borderId="1" xfId="0" applyNumberFormat="1" applyFont="1" applyFill="1" applyBorder="1"/>
    <xf numFmtId="1" fontId="5" fillId="2" borderId="1" xfId="0" applyNumberFormat="1" applyFont="1" applyFill="1" applyBorder="1" applyAlignment="1">
      <alignment vertical="justify"/>
    </xf>
    <xf numFmtId="2" fontId="5" fillId="2" borderId="1" xfId="0" applyNumberFormat="1" applyFont="1" applyFill="1" applyBorder="1"/>
    <xf numFmtId="165" fontId="5" fillId="2" borderId="1" xfId="1" applyNumberFormat="1" applyFont="1" applyFill="1" applyBorder="1" applyAlignment="1">
      <alignment vertical="center"/>
    </xf>
    <xf numFmtId="43" fontId="5" fillId="2" borderId="1" xfId="1" applyFont="1" applyFill="1" applyBorder="1"/>
    <xf numFmtId="0" fontId="6" fillId="0" borderId="1" xfId="0" applyFont="1" applyBorder="1"/>
    <xf numFmtId="165" fontId="5" fillId="2" borderId="1" xfId="1" applyNumberFormat="1" applyFont="1" applyFill="1" applyBorder="1" applyAlignment="1"/>
    <xf numFmtId="1" fontId="8" fillId="2" borderId="1" xfId="0" applyNumberFormat="1" applyFont="1" applyFill="1" applyBorder="1" applyAlignment="1">
      <alignment vertical="justify"/>
    </xf>
    <xf numFmtId="1" fontId="5" fillId="0" borderId="1" xfId="0" applyNumberFormat="1" applyFont="1" applyBorder="1"/>
    <xf numFmtId="165" fontId="8" fillId="0" borderId="1" xfId="1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left"/>
    </xf>
    <xf numFmtId="1" fontId="13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left"/>
    </xf>
    <xf numFmtId="14" fontId="10" fillId="0" borderId="1" xfId="0" applyNumberFormat="1" applyFont="1" applyBorder="1"/>
    <xf numFmtId="0" fontId="10" fillId="0" borderId="1" xfId="0" applyFont="1" applyBorder="1"/>
    <xf numFmtId="1" fontId="5" fillId="0" borderId="0" xfId="0" applyNumberFormat="1" applyFont="1" applyBorder="1"/>
    <xf numFmtId="1" fontId="5" fillId="2" borderId="1" xfId="0" applyNumberFormat="1" applyFont="1" applyFill="1" applyBorder="1" applyAlignment="1">
      <alignment vertical="justify" wrapText="1"/>
    </xf>
    <xf numFmtId="1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right"/>
    </xf>
    <xf numFmtId="14" fontId="5" fillId="2" borderId="1" xfId="0" applyNumberFormat="1" applyFont="1" applyFill="1" applyBorder="1"/>
    <xf numFmtId="2" fontId="5" fillId="2" borderId="6" xfId="0" applyNumberFormat="1" applyFont="1" applyFill="1" applyBorder="1"/>
    <xf numFmtId="0" fontId="5" fillId="2" borderId="1" xfId="0" applyFont="1" applyFill="1" applyBorder="1"/>
    <xf numFmtId="1" fontId="5" fillId="2" borderId="3" xfId="0" applyNumberFormat="1" applyFont="1" applyFill="1" applyBorder="1" applyAlignment="1">
      <alignment vertical="justify" wrapText="1"/>
    </xf>
    <xf numFmtId="1" fontId="5" fillId="2" borderId="3" xfId="0" applyNumberFormat="1" applyFont="1" applyFill="1" applyBorder="1" applyAlignment="1">
      <alignment horizontal="center"/>
    </xf>
    <xf numFmtId="1" fontId="5" fillId="2" borderId="3" xfId="0" applyNumberFormat="1" applyFont="1" applyFill="1" applyBorder="1"/>
    <xf numFmtId="164" fontId="5" fillId="2" borderId="3" xfId="0" applyNumberFormat="1" applyFont="1" applyFill="1" applyBorder="1" applyAlignment="1">
      <alignment horizontal="right"/>
    </xf>
    <xf numFmtId="14" fontId="5" fillId="2" borderId="3" xfId="0" applyNumberFormat="1" applyFont="1" applyFill="1" applyBorder="1"/>
    <xf numFmtId="2" fontId="5" fillId="2" borderId="3" xfId="0" applyNumberFormat="1" applyFont="1" applyFill="1" applyBorder="1"/>
    <xf numFmtId="0" fontId="5" fillId="3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/>
    <xf numFmtId="166" fontId="5" fillId="2" borderId="1" xfId="0" applyNumberFormat="1" applyFont="1" applyFill="1" applyBorder="1" applyAlignment="1">
      <alignment vertical="justify" wrapText="1"/>
    </xf>
    <xf numFmtId="1" fontId="5" fillId="2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Alignment="1">
      <alignment vertical="justify" wrapText="1"/>
    </xf>
    <xf numFmtId="1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1" fontId="5" fillId="2" borderId="1" xfId="0" applyNumberFormat="1" applyFont="1" applyFill="1" applyBorder="1" applyAlignment="1">
      <alignment horizontal="left" vertical="justify"/>
    </xf>
    <xf numFmtId="1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1" fontId="5" fillId="2" borderId="4" xfId="0" applyNumberFormat="1" applyFont="1" applyFill="1" applyBorder="1" applyAlignment="1">
      <alignment horizontal="left" vertical="justify"/>
    </xf>
    <xf numFmtId="1" fontId="5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left"/>
    </xf>
    <xf numFmtId="164" fontId="5" fillId="2" borderId="4" xfId="0" applyNumberFormat="1" applyFont="1" applyFill="1" applyBorder="1" applyAlignment="1">
      <alignment horizontal="left"/>
    </xf>
    <xf numFmtId="14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left" wrapText="1"/>
    </xf>
    <xf numFmtId="0" fontId="5" fillId="2" borderId="4" xfId="0" applyFont="1" applyFill="1" applyBorder="1"/>
    <xf numFmtId="1" fontId="6" fillId="2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left" vertical="justify" wrapText="1"/>
    </xf>
    <xf numFmtId="1" fontId="6" fillId="4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left" wrapText="1"/>
    </xf>
    <xf numFmtId="164" fontId="5" fillId="4" borderId="4" xfId="0" applyNumberFormat="1" applyFont="1" applyFill="1" applyBorder="1" applyAlignment="1">
      <alignment horizontal="left"/>
    </xf>
    <xf numFmtId="14" fontId="5" fillId="4" borderId="4" xfId="0" applyNumberFormat="1" applyFont="1" applyFill="1" applyBorder="1"/>
    <xf numFmtId="2" fontId="5" fillId="4" borderId="4" xfId="0" applyNumberFormat="1" applyFont="1" applyFill="1" applyBorder="1"/>
    <xf numFmtId="2" fontId="5" fillId="4" borderId="1" xfId="0" applyNumberFormat="1" applyFont="1" applyFill="1" applyBorder="1"/>
    <xf numFmtId="0" fontId="5" fillId="3" borderId="4" xfId="0" applyFont="1" applyFill="1" applyBorder="1" applyAlignment="1">
      <alignment wrapText="1"/>
    </xf>
    <xf numFmtId="1" fontId="8" fillId="0" borderId="1" xfId="0" applyNumberFormat="1" applyFont="1" applyBorder="1"/>
    <xf numFmtId="0" fontId="5" fillId="0" borderId="0" xfId="0" applyFont="1" applyBorder="1"/>
    <xf numFmtId="1" fontId="8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2" fontId="8" fillId="2" borderId="1" xfId="0" applyNumberFormat="1" applyFont="1" applyFill="1" applyBorder="1"/>
    <xf numFmtId="1" fontId="14" fillId="0" borderId="0" xfId="0" applyNumberFormat="1" applyFont="1" applyBorder="1"/>
    <xf numFmtId="14" fontId="5" fillId="0" borderId="0" xfId="0" applyNumberFormat="1" applyFont="1" applyBorder="1"/>
    <xf numFmtId="2" fontId="8" fillId="0" borderId="0" xfId="0" applyNumberFormat="1" applyFont="1" applyBorder="1"/>
    <xf numFmtId="2" fontId="5" fillId="0" borderId="0" xfId="0" applyNumberFormat="1" applyFont="1" applyBorder="1"/>
    <xf numFmtId="1" fontId="5" fillId="0" borderId="6" xfId="0" applyNumberFormat="1" applyFont="1" applyBorder="1"/>
    <xf numFmtId="1" fontId="8" fillId="0" borderId="6" xfId="0" applyNumberFormat="1" applyFont="1" applyBorder="1" applyAlignment="1">
      <alignment horizontal="center"/>
    </xf>
    <xf numFmtId="14" fontId="5" fillId="0" borderId="1" xfId="0" applyNumberFormat="1" applyFont="1" applyBorder="1"/>
    <xf numFmtId="2" fontId="5" fillId="0" borderId="1" xfId="0" applyNumberFormat="1" applyFont="1" applyBorder="1"/>
    <xf numFmtId="2" fontId="5" fillId="0" borderId="7" xfId="0" applyNumberFormat="1" applyFont="1" applyBorder="1"/>
    <xf numFmtId="0" fontId="5" fillId="0" borderId="3" xfId="0" applyFont="1" applyBorder="1"/>
    <xf numFmtId="2" fontId="5" fillId="2" borderId="0" xfId="0" applyNumberFormat="1" applyFont="1" applyFill="1"/>
    <xf numFmtId="2" fontId="8" fillId="0" borderId="1" xfId="0" applyNumberFormat="1" applyFont="1" applyBorder="1"/>
    <xf numFmtId="0" fontId="5" fillId="0" borderId="1" xfId="0" applyFont="1" applyBorder="1"/>
    <xf numFmtId="0" fontId="6" fillId="0" borderId="0" xfId="0" applyFont="1"/>
    <xf numFmtId="2" fontId="8" fillId="0" borderId="0" xfId="0" applyNumberFormat="1" applyFont="1"/>
    <xf numFmtId="1" fontId="8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 applyAlignment="1">
      <alignment horizontal="center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wrapText="1"/>
    </xf>
    <xf numFmtId="1" fontId="3" fillId="0" borderId="3" xfId="0" applyNumberFormat="1" applyFont="1" applyBorder="1" applyAlignment="1">
      <alignment horizontal="right" wrapText="1"/>
    </xf>
    <xf numFmtId="14" fontId="3" fillId="0" borderId="3" xfId="0" applyNumberFormat="1" applyFont="1" applyBorder="1" applyAlignment="1">
      <alignment horizontal="right" wrapText="1"/>
    </xf>
    <xf numFmtId="4" fontId="3" fillId="0" borderId="3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1" fontId="3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1" fontId="3" fillId="0" borderId="4" xfId="0" applyNumberFormat="1" applyFont="1" applyBorder="1" applyAlignment="1">
      <alignment wrapText="1"/>
    </xf>
    <xf numFmtId="1" fontId="3" fillId="0" borderId="4" xfId="0" applyNumberFormat="1" applyFont="1" applyBorder="1" applyAlignment="1">
      <alignment horizontal="right" wrapText="1"/>
    </xf>
    <xf numFmtId="14" fontId="3" fillId="0" borderId="4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1" fontId="3" fillId="4" borderId="3" xfId="0" applyNumberFormat="1" applyFont="1" applyFill="1" applyBorder="1" applyAlignment="1">
      <alignment wrapText="1"/>
    </xf>
    <xf numFmtId="4" fontId="3" fillId="0" borderId="4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wrapText="1"/>
    </xf>
    <xf numFmtId="14" fontId="3" fillId="0" borderId="0" xfId="0" applyNumberFormat="1" applyFont="1" applyBorder="1" applyAlignment="1">
      <alignment wrapText="1"/>
    </xf>
    <xf numFmtId="4" fontId="3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1" fontId="9" fillId="0" borderId="1" xfId="0" applyNumberFormat="1" applyFont="1" applyFill="1" applyBorder="1" applyAlignment="1">
      <alignment wrapText="1"/>
    </xf>
    <xf numFmtId="1" fontId="9" fillId="0" borderId="1" xfId="0" applyNumberFormat="1" applyFont="1" applyFill="1" applyBorder="1" applyAlignment="1"/>
    <xf numFmtId="0" fontId="9" fillId="0" borderId="1" xfId="0" applyNumberFormat="1" applyFont="1" applyFill="1" applyBorder="1"/>
    <xf numFmtId="4" fontId="16" fillId="0" borderId="1" xfId="0" applyNumberFormat="1" applyFont="1" applyFill="1" applyBorder="1"/>
    <xf numFmtId="0" fontId="17" fillId="0" borderId="1" xfId="0" applyFont="1" applyFill="1" applyBorder="1"/>
    <xf numFmtId="1" fontId="5" fillId="0" borderId="1" xfId="0" applyNumberFormat="1" applyFont="1" applyFill="1" applyBorder="1" applyAlignment="1">
      <alignment horizontal="left" wrapText="1"/>
    </xf>
    <xf numFmtId="164" fontId="10" fillId="0" borderId="1" xfId="0" applyNumberFormat="1" applyFont="1" applyBorder="1"/>
    <xf numFmtId="2" fontId="10" fillId="0" borderId="1" xfId="0" applyNumberFormat="1" applyFont="1" applyBorder="1"/>
    <xf numFmtId="1" fontId="10" fillId="0" borderId="1" xfId="0" applyNumberFormat="1" applyFont="1" applyBorder="1" applyAlignment="1">
      <alignment wrapText="1"/>
    </xf>
    <xf numFmtId="1" fontId="5" fillId="2" borderId="0" xfId="0" applyNumberFormat="1" applyFont="1" applyFill="1" applyBorder="1"/>
    <xf numFmtId="14" fontId="5" fillId="2" borderId="0" xfId="0" applyNumberFormat="1" applyFont="1" applyFill="1" applyBorder="1"/>
    <xf numFmtId="2" fontId="8" fillId="2" borderId="0" xfId="0" applyNumberFormat="1" applyFont="1" applyFill="1" applyBorder="1"/>
    <xf numFmtId="0" fontId="5" fillId="2" borderId="0" xfId="0" applyFont="1" applyFill="1" applyBorder="1"/>
    <xf numFmtId="1" fontId="2" fillId="0" borderId="7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wrapText="1"/>
    </xf>
    <xf numFmtId="1" fontId="2" fillId="0" borderId="21" xfId="0" applyNumberFormat="1" applyFont="1" applyBorder="1" applyAlignment="1">
      <alignment wrapText="1"/>
    </xf>
    <xf numFmtId="1" fontId="3" fillId="0" borderId="7" xfId="0" applyNumberFormat="1" applyFont="1" applyBorder="1" applyAlignment="1">
      <alignment wrapText="1"/>
    </xf>
    <xf numFmtId="4" fontId="2" fillId="0" borderId="7" xfId="0" applyNumberFormat="1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1" fontId="2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" fontId="20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top" wrapText="1"/>
    </xf>
    <xf numFmtId="0" fontId="2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wrapText="1"/>
    </xf>
    <xf numFmtId="167" fontId="2" fillId="0" borderId="1" xfId="0" applyNumberFormat="1" applyFont="1" applyBorder="1" applyAlignment="1">
      <alignment horizontal="center" wrapText="1"/>
    </xf>
    <xf numFmtId="0" fontId="3" fillId="0" borderId="1" xfId="2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wrapText="1"/>
    </xf>
    <xf numFmtId="0" fontId="2" fillId="0" borderId="1" xfId="2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right" wrapText="1"/>
    </xf>
    <xf numFmtId="14" fontId="3" fillId="0" borderId="0" xfId="0" applyNumberFormat="1" applyFont="1" applyBorder="1" applyAlignment="1">
      <alignment horizontal="right" wrapText="1"/>
    </xf>
    <xf numFmtId="4" fontId="2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1" fontId="25" fillId="2" borderId="1" xfId="0" applyNumberFormat="1" applyFont="1" applyFill="1" applyBorder="1"/>
    <xf numFmtId="1" fontId="26" fillId="2" borderId="1" xfId="0" applyNumberFormat="1" applyFont="1" applyFill="1" applyBorder="1" applyAlignment="1">
      <alignment horizontal="center"/>
    </xf>
    <xf numFmtId="1" fontId="26" fillId="2" borderId="1" xfId="0" applyNumberFormat="1" applyFont="1" applyFill="1" applyBorder="1"/>
    <xf numFmtId="14" fontId="26" fillId="2" borderId="1" xfId="0" applyNumberFormat="1" applyFont="1" applyFill="1" applyBorder="1"/>
    <xf numFmtId="2" fontId="26" fillId="2" borderId="1" xfId="0" applyNumberFormat="1" applyFont="1" applyFill="1" applyBorder="1"/>
    <xf numFmtId="0" fontId="26" fillId="2" borderId="1" xfId="0" applyFont="1" applyFill="1" applyBorder="1"/>
    <xf numFmtId="0" fontId="24" fillId="0" borderId="0" xfId="0" applyFont="1"/>
    <xf numFmtId="164" fontId="26" fillId="2" borderId="1" xfId="0" applyNumberFormat="1" applyFont="1" applyFill="1" applyBorder="1"/>
    <xf numFmtId="0" fontId="0" fillId="5" borderId="0" xfId="0" applyFill="1"/>
    <xf numFmtId="0" fontId="0" fillId="0" borderId="0" xfId="0" applyFill="1"/>
    <xf numFmtId="1" fontId="26" fillId="2" borderId="1" xfId="0" applyNumberFormat="1" applyFont="1" applyFill="1" applyBorder="1" applyAlignment="1">
      <alignment vertical="justify" wrapText="1"/>
    </xf>
    <xf numFmtId="0" fontId="6" fillId="0" borderId="0" xfId="0" applyFont="1" applyAlignment="1">
      <alignment wrapText="1"/>
    </xf>
    <xf numFmtId="1" fontId="2" fillId="0" borderId="1" xfId="0" applyNumberFormat="1" applyFont="1" applyBorder="1" applyAlignment="1">
      <alignment horizontal="center" wrapText="1"/>
    </xf>
    <xf numFmtId="0" fontId="6" fillId="0" borderId="0" xfId="0" applyFont="1" applyFill="1" applyAlignment="1">
      <alignment horizontal="justify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0" fontId="27" fillId="0" borderId="25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23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right" vertical="center" wrapText="1"/>
    </xf>
    <xf numFmtId="0" fontId="28" fillId="0" borderId="25" xfId="0" applyFont="1" applyBorder="1" applyAlignment="1">
      <alignment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right" vertical="center" wrapText="1"/>
    </xf>
    <xf numFmtId="1" fontId="5" fillId="4" borderId="1" xfId="0" applyNumberFormat="1" applyFont="1" applyFill="1" applyBorder="1" applyAlignment="1">
      <alignment wrapText="1"/>
    </xf>
    <xf numFmtId="1" fontId="5" fillId="4" borderId="1" xfId="0" applyNumberFormat="1" applyFont="1" applyFill="1" applyBorder="1" applyAlignment="1">
      <alignment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wrapText="1"/>
    </xf>
    <xf numFmtId="1" fontId="5" fillId="4" borderId="1" xfId="0" applyNumberFormat="1" applyFont="1" applyFill="1" applyBorder="1"/>
    <xf numFmtId="14" fontId="5" fillId="4" borderId="1" xfId="0" applyNumberFormat="1" applyFont="1" applyFill="1" applyBorder="1"/>
    <xf numFmtId="4" fontId="5" fillId="4" borderId="1" xfId="0" applyNumberFormat="1" applyFont="1" applyFill="1" applyBorder="1"/>
    <xf numFmtId="4" fontId="5" fillId="4" borderId="22" xfId="0" applyNumberFormat="1" applyFont="1" applyFill="1" applyBorder="1"/>
    <xf numFmtId="0" fontId="5" fillId="4" borderId="3" xfId="0" applyFont="1" applyFill="1" applyBorder="1" applyAlignment="1">
      <alignment wrapText="1"/>
    </xf>
    <xf numFmtId="0" fontId="0" fillId="4" borderId="0" xfId="0" applyFill="1"/>
    <xf numFmtId="1" fontId="5" fillId="4" borderId="1" xfId="2" applyNumberFormat="1" applyFont="1" applyFill="1" applyBorder="1" applyAlignment="1">
      <alignment vertical="center" wrapText="1"/>
    </xf>
    <xf numFmtId="2" fontId="5" fillId="4" borderId="1" xfId="2" applyNumberFormat="1" applyFont="1" applyFill="1" applyBorder="1" applyAlignment="1">
      <alignment horizontal="center" vertical="center"/>
    </xf>
    <xf numFmtId="14" fontId="5" fillId="4" borderId="1" xfId="2" applyNumberFormat="1" applyFont="1" applyFill="1" applyBorder="1"/>
    <xf numFmtId="1" fontId="5" fillId="4" borderId="1" xfId="2" applyNumberFormat="1" applyFont="1" applyFill="1" applyBorder="1"/>
    <xf numFmtId="4" fontId="5" fillId="4" borderId="1" xfId="2" applyNumberFormat="1" applyFont="1" applyFill="1" applyBorder="1"/>
    <xf numFmtId="0" fontId="5" fillId="4" borderId="1" xfId="0" applyFont="1" applyFill="1" applyBorder="1"/>
    <xf numFmtId="4" fontId="5" fillId="4" borderId="22" xfId="2" applyNumberFormat="1" applyFont="1" applyFill="1" applyBorder="1"/>
    <xf numFmtId="1" fontId="2" fillId="0" borderId="2" xfId="0" applyNumberFormat="1" applyFont="1" applyBorder="1" applyAlignment="1">
      <alignment horizontal="center" wrapText="1"/>
    </xf>
    <xf numFmtId="1" fontId="2" fillId="0" borderId="5" xfId="0" applyNumberFormat="1" applyFont="1" applyBorder="1" applyAlignment="1">
      <alignment horizontal="center" wrapText="1"/>
    </xf>
    <xf numFmtId="1" fontId="2" fillId="0" borderId="5" xfId="0" applyNumberFormat="1" applyFont="1" applyFill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1" fontId="2" fillId="0" borderId="7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 wrapText="1"/>
    </xf>
    <xf numFmtId="1" fontId="15" fillId="0" borderId="0" xfId="0" applyNumberFormat="1" applyFont="1" applyBorder="1" applyAlignment="1">
      <alignment horizontal="center"/>
    </xf>
    <xf numFmtId="1" fontId="8" fillId="0" borderId="2" xfId="0" applyNumberFormat="1" applyFont="1" applyFill="1" applyBorder="1" applyAlignment="1">
      <alignment horizontal="center" wrapText="1"/>
    </xf>
    <xf numFmtId="0" fontId="18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" fontId="11" fillId="0" borderId="2" xfId="0" applyNumberFormat="1" applyFont="1" applyBorder="1" applyAlignment="1">
      <alignment horizontal="center"/>
    </xf>
    <xf numFmtId="14" fontId="12" fillId="0" borderId="6" xfId="0" applyNumberFormat="1" applyFont="1" applyBorder="1" applyAlignment="1">
      <alignment horizontal="center" vertical="center"/>
    </xf>
    <xf numFmtId="14" fontId="12" fillId="0" borderId="22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right" wrapText="1"/>
    </xf>
    <xf numFmtId="0" fontId="3" fillId="0" borderId="19" xfId="0" applyFont="1" applyFill="1" applyBorder="1" applyAlignment="1">
      <alignment horizontal="center" wrapText="1"/>
    </xf>
    <xf numFmtId="1" fontId="2" fillId="0" borderId="16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1" fontId="2" fillId="0" borderId="18" xfId="0" applyNumberFormat="1" applyFont="1" applyBorder="1" applyAlignment="1">
      <alignment horizontal="center" wrapText="1"/>
    </xf>
    <xf numFmtId="1" fontId="2" fillId="0" borderId="14" xfId="0" applyNumberFormat="1" applyFont="1" applyBorder="1" applyAlignment="1">
      <alignment horizontal="center" wrapText="1"/>
    </xf>
    <xf numFmtId="1" fontId="2" fillId="0" borderId="15" xfId="0" applyNumberFormat="1" applyFont="1" applyBorder="1" applyAlignment="1">
      <alignment horizontal="center" wrapText="1"/>
    </xf>
    <xf numFmtId="0" fontId="45" fillId="0" borderId="0" xfId="0" applyFont="1" applyFill="1" applyAlignment="1">
      <alignment horizontal="right" wrapText="1"/>
    </xf>
  </cellXfs>
  <cellStyles count="28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2"/>
    <cellStyle name="Плохой 2" xfId="20"/>
    <cellStyle name="Пояснение 2" xfId="21"/>
    <cellStyle name="Примечание 2" xfId="22"/>
    <cellStyle name="Процентный 2" xfId="23"/>
    <cellStyle name="Связанная ячейка 2" xfId="24"/>
    <cellStyle name="Текст предупреждения 2" xfId="25"/>
    <cellStyle name="Финансовый" xfId="1" builtinId="3"/>
    <cellStyle name="Финансовый 2" xfId="26"/>
    <cellStyle name="Хороший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gdanovskaya_VD\Desktop\&#1054;&#1073;&#1086;&#1088;&#1091;&#1076;&#1086;&#1074;&#1072;&#1085;&#1080;&#1077;%20&#1085;&#1072;%20&#1042;&#1054;&#1057;%20&#1089;%20&#1094;&#1077;&#1085;&#1086;&#1081;%20(&#1080;&#1079;&#1084;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 (2)"/>
    </sheetNames>
    <sheetDataSet>
      <sheetData sheetId="0">
        <row r="6">
          <cell r="C6" t="str">
            <v>HART-USB модем для удаленного программирования через ПК UNICOVV SAT-304 Nivelco</v>
          </cell>
          <cell r="L6">
            <v>19866.608608859999</v>
          </cell>
        </row>
        <row r="7">
          <cell r="C7" t="str">
            <v>Дифференциальный датчик давления по воздуху SPD910-1000Pa. Цена : 5735/1,2/3,95</v>
          </cell>
          <cell r="L7">
            <v>18989.227370880002</v>
          </cell>
        </row>
        <row r="8">
          <cell r="C8" t="str">
            <v>Дифференциальный датчик давления по воздуху SPD910-500Pa. Цена : 5850/1,2/3,95</v>
          </cell>
          <cell r="L8">
            <v>12913.31913768</v>
          </cell>
        </row>
        <row r="9">
          <cell r="C9" t="str">
            <v>Термостат защиты от замерзания STT903. Цена : 8359,11/1,2/3,95</v>
          </cell>
          <cell r="L9">
            <v>9226.2881014199993</v>
          </cell>
        </row>
        <row r="10">
          <cell r="C10" t="str">
            <v>Термостат защиты от замерзания STT903. Цена : 8359,11/1,2/3,95</v>
          </cell>
          <cell r="L10">
            <v>9225.9742091399985</v>
          </cell>
        </row>
        <row r="11">
          <cell r="C11" t="str">
            <v>21,5" Моноблок Lenovo IdeaCentre 520-22IKU  Цена 62999/1,2/3,95</v>
          </cell>
          <cell r="L11">
            <v>69532.005350339998</v>
          </cell>
        </row>
        <row r="12">
          <cell r="C12" t="str">
            <v>Cirect SCADA серверная лицензия ,5000 точек СТ101114 (Schneider Electric) 534760/3,95</v>
          </cell>
          <cell r="L12">
            <v>708257.54234664002</v>
          </cell>
        </row>
        <row r="13">
          <cell r="C13" t="str">
            <v>Cirect SCADA серверная лицензия ,5000 точек СТ102014 (Schneider Electric) 193170,22/3,95</v>
          </cell>
          <cell r="L13">
            <v>255842.34962129995</v>
          </cell>
        </row>
        <row r="14">
          <cell r="C14" t="str">
            <v>Customer First стандартного уровня  CF-CIT-10-7001 (Schneider Electric) 123748,13/3,95</v>
          </cell>
          <cell r="L14">
            <v>327793.94129663997</v>
          </cell>
        </row>
        <row r="15">
          <cell r="C15" t="str">
            <v>SCADA Vijeo Citect+DVD c Vijeo Citect,OFS,  Driver pack и Unity FastLinx VJCCDBOX (Schneider Electric) 1163,68/3,95</v>
          </cell>
          <cell r="L15">
            <v>1541.2110948</v>
          </cell>
        </row>
        <row r="16">
          <cell r="C16" t="str">
            <v>Газоанализатор водорода ХОББИТ -Т-Н2. Цена 11670/1,2/3,95</v>
          </cell>
          <cell r="L16">
            <v>12880.203502140002</v>
          </cell>
        </row>
        <row r="17">
          <cell r="C17" t="str">
            <v>Гидростатический уровнемер NivoPress NP (Цена: 28402/1,2/3,95</v>
          </cell>
          <cell r="L17">
            <v>501556.33704383991</v>
          </cell>
        </row>
        <row r="18">
          <cell r="C18" t="str">
            <v>Датчик температуры TM1STNTCRN61530 Цена : 506/1,2/3,95</v>
          </cell>
          <cell r="L18">
            <v>1116.9333629999999</v>
          </cell>
        </row>
        <row r="19">
          <cell r="C19" t="str">
            <v>Датчик температуры TM1STNTCSN62030 Цена : 796/1,2/3,95</v>
          </cell>
          <cell r="L19">
            <v>1757.0643526800002</v>
          </cell>
        </row>
        <row r="20">
          <cell r="C20" t="str">
            <v>Датчик температуры TM1STNTWN75750 Цена : 1644/1,2/3,95</v>
          </cell>
          <cell r="L20">
            <v>3629.0132798399995</v>
          </cell>
        </row>
        <row r="21">
          <cell r="C21" t="str">
            <v>Датчик уровня кондуметрический ДСП 3 Цена:660/1,2/3,95</v>
          </cell>
          <cell r="L21">
            <v>2185.3180533600002</v>
          </cell>
        </row>
        <row r="22">
          <cell r="C22" t="str">
            <v>ИБП АРС Back-Up 500VA (BX500CI) Цена: 4999/1,2/3,95</v>
          </cell>
          <cell r="L22">
            <v>5517.3892363200002</v>
          </cell>
        </row>
        <row r="23">
          <cell r="C23" t="str">
            <v>Клавиатура +мышь Logitech Wireless Combo MK220 (цена 1399/1,2/3,95)</v>
          </cell>
          <cell r="L23">
            <v>1544.0884406999999</v>
          </cell>
        </row>
        <row r="24">
          <cell r="C24" t="str">
            <v>Модуль Modbus TCP Цена: 9000/1,2/3,95</v>
          </cell>
          <cell r="L24">
            <v>19866.556293479996</v>
          </cell>
        </row>
        <row r="25">
          <cell r="C25" t="str">
            <v>Преобразователь давления с аналоговым выходным сигналом MBS 3000 (060G1133) Цена : 115EUR*74.753/3,95</v>
          </cell>
          <cell r="L25">
            <v>22771.3154526</v>
          </cell>
        </row>
        <row r="26">
          <cell r="C26" t="str">
            <v>Преобразователь частоты ATV212 1.5 кВт 480 В ATV212HU15N4 Цена:13478,32/1,2/3,95</v>
          </cell>
          <cell r="L26">
            <v>14876.035249139999</v>
          </cell>
        </row>
        <row r="27">
          <cell r="C27" t="str">
            <v>Преобразователь частоты ATV212 11 кВт 480 В ATV212HD11N4 Цена:34212.26/1,2/3,95</v>
          </cell>
          <cell r="L27">
            <v>37760.09034563999</v>
          </cell>
        </row>
        <row r="28">
          <cell r="C28" t="str">
            <v>Принтер лазерный Brother HL-L2300DR (1001372)</v>
          </cell>
          <cell r="L28">
            <v>8995.1587525800005</v>
          </cell>
        </row>
        <row r="29">
          <cell r="C29" t="str">
            <v>Программный ключ СТ 109924 (Schneider Electric) 6206,27/3,92</v>
          </cell>
          <cell r="L29">
            <v>8219.8448209800008</v>
          </cell>
        </row>
        <row r="30">
          <cell r="C30" t="str">
            <v>Реле потока воздуха SL-1E/HY Shuft, Цена 3519 /1,2/3,95</v>
          </cell>
          <cell r="L30">
            <v>3883.9461265799996</v>
          </cell>
        </row>
        <row r="31">
          <cell r="C31" t="str">
            <v>Реле протока  QVE1902.025  Цена: 7929/1,2/3,95</v>
          </cell>
          <cell r="L31">
            <v>17502.424271279997</v>
          </cell>
        </row>
        <row r="32">
          <cell r="C32" t="str">
            <v>Сигнализатор уровня осадка СО-2 ПНП Сигнур Цена : 12000/3,95</v>
          </cell>
          <cell r="L32">
            <v>190719.06597431996</v>
          </cell>
        </row>
        <row r="33">
          <cell r="C33" t="str">
            <v>Центральный шкаф автоматики ЦША (Цена :836339,14/1,2/3,95</v>
          </cell>
          <cell r="L33">
            <v>923067.52691867994</v>
          </cell>
        </row>
        <row r="34">
          <cell r="C34" t="str">
            <v>Шкаф серверный (ШС)</v>
          </cell>
          <cell r="L34">
            <v>397332.01523105998</v>
          </cell>
        </row>
        <row r="35">
          <cell r="C35" t="str">
            <v>Шкаф управления № 1 (ШУ№1) Цена: 574394,95/1,2/3,95</v>
          </cell>
          <cell r="L35">
            <v>633959.71050905995</v>
          </cell>
        </row>
        <row r="36">
          <cell r="C36" t="str">
            <v>Шкаф управления № 2 (ШУ № 2) Цена:574394,45/1,2/3,95</v>
          </cell>
          <cell r="L36">
            <v>633959.71050905995</v>
          </cell>
        </row>
        <row r="37">
          <cell r="C37" t="str">
            <v>Шкаф управления № 3 (ШУ № 3) (Цена :1008117,79/1,2/3,95</v>
          </cell>
          <cell r="L37">
            <v>1112659.6149770399</v>
          </cell>
        </row>
        <row r="38">
          <cell r="C38" t="str">
            <v>Шкаф управления № 4 (ШУ№4) Цена: 1008117,79/1,2/3,95</v>
          </cell>
          <cell r="L38">
            <v>1112659.6149770399</v>
          </cell>
        </row>
        <row r="39">
          <cell r="C39" t="str">
            <v>Шкаф управления вентиляцией № 1 (ШУВ№ 1)</v>
          </cell>
          <cell r="L39">
            <v>164230.58582658001</v>
          </cell>
        </row>
        <row r="40">
          <cell r="C40" t="str">
            <v>Шкаф управления вентиляцией № 2 (ШУВ№ 2)</v>
          </cell>
          <cell r="L40">
            <v>170852.77125774001</v>
          </cell>
        </row>
        <row r="41">
          <cell r="C41" t="str">
            <v>Шкаф управления промывкой  (ШУП) Цена:851249,83/1,2/3,95</v>
          </cell>
          <cell r="L41">
            <v>939524.42832066014</v>
          </cell>
        </row>
        <row r="42">
          <cell r="C42" t="str">
            <v>Реле давления КР1-35</v>
          </cell>
          <cell r="L42">
            <v>7799.1768503999992</v>
          </cell>
        </row>
        <row r="46">
          <cell r="C46" t="str">
            <v>IP-видеорегистратор 16 канальный RVi-IPN16/2-PRO-4K</v>
          </cell>
        </row>
        <row r="47">
          <cell r="C47" t="str">
            <v>Cabeus PP-24-C6-Dual IDC Патч-панель 19 дюймов (1U), 24 портов RJ-45, категория 6, Dual IDC, с задним кабельным организатором</v>
          </cell>
        </row>
        <row r="48">
          <cell r="C48" t="str">
            <v>Коммутатор PoE 24-портовый RVi-NS2402M</v>
          </cell>
        </row>
        <row r="49">
          <cell r="C49" t="str">
            <v>Источник бесперебойного питания APC Smart-UPS SMT1500RMI2U, вес 28,6кг</v>
          </cell>
        </row>
        <row r="50">
          <cell r="C50" t="str">
            <v>Шкаф настенный 19" 9U Cabeus SH-05F-9U60/45</v>
          </cell>
        </row>
        <row r="51">
          <cell r="C51" t="str">
            <v>Жесткий диск Western Digital Purple HDD 6 Tb SATA-III 3.5" WD60PURZ  /  HDD 4 Tb SATA-III 3.5"</v>
          </cell>
        </row>
        <row r="52">
          <cell r="C52" t="str">
            <v>TFT-LCD-монитор 32 EVIDENCE WideScreen-32 (II)</v>
          </cell>
        </row>
        <row r="53">
          <cell r="C53" t="str">
            <v>Видеокамера IP уличная фиксированная RVi-IPC42LS (объектив 2.8-12мм)RVi-IPC42LS (объектив 2.8-12мм) RVi-IPC42LS (2.8-12)</v>
          </cell>
        </row>
        <row r="54">
          <cell r="C54" t="str">
            <v>Системный телефон Panasonic  KX-T7735RU</v>
          </cell>
        </row>
        <row r="55">
          <cell r="C55" t="str">
            <v>Проводной телефон Panasonic KX-TS2350RU</v>
          </cell>
        </row>
        <row r="56">
          <cell r="C56" t="str">
            <v>SpGate M - GSM шлюз (модуль Telit), 1 СИМ карта, порт FXS для стационарного телефона или офисной АТС    / SpR-SpGate-M</v>
          </cell>
        </row>
        <row r="57">
          <cell r="C57" t="str">
            <v>Коммуникационная розетка (RJ11)</v>
          </cell>
        </row>
        <row r="58">
          <cell r="C58" t="str">
            <v>Hyperline PLUG-4P4C-P-C2-100 Телефонный разъем RJ-11(4P4C) (3 µ"/ 3 микродюйма) для телефонной трубки (100 шт)</v>
          </cell>
        </row>
        <row r="88">
          <cell r="C88" t="str">
            <v>Cтанок сверлильный RedVerg RDQ-4116A [500 Вт, тип патрона - ключевой, 2640 об/мин, скоростей - 9, питание - 220 В]</v>
          </cell>
        </row>
        <row r="89">
          <cell r="C89" t="str">
            <v>Бидистиллятор 300х300х1000</v>
          </cell>
        </row>
        <row r="90">
          <cell r="C90" t="str">
            <v>Ванна моечная приставная</v>
          </cell>
        </row>
        <row r="91">
          <cell r="C91" t="str">
            <v>Встряхиватель (шейкер орбитальный ) MIR-S100</v>
          </cell>
        </row>
        <row r="92">
          <cell r="C92" t="str">
            <v>Клавиатура+мышь проводная Sven Standard 300 Combo Black USB</v>
          </cell>
        </row>
        <row r="93">
          <cell r="C93" t="str">
            <v>Лабораторные электронные весы SHIMADZU</v>
          </cell>
        </row>
        <row r="94">
          <cell r="C94" t="str">
            <v>Микроскоп бинокулярный</v>
          </cell>
        </row>
        <row r="95">
          <cell r="C95" t="str">
            <v>Микроскоп лабороторный</v>
          </cell>
        </row>
        <row r="96">
          <cell r="C96" t="str">
            <v>Монитор LG 21.5" 22MK400A-B [TN, LED, 1920x1080, 1000:1, 5мс,
90гор/65вер, D-Sub]</v>
          </cell>
        </row>
        <row r="97">
          <cell r="C97" t="str">
            <v>Морозильный шкаф DEXP SF160D [ящики-5 (3/2)/ручная/55 см х 55 см х 142 см/157 л] белый</v>
          </cell>
        </row>
        <row r="98">
          <cell r="C98" t="str">
            <v>Насос горизонтальный консольный WILO CRONONORM NLG 200/260-30/4</v>
          </cell>
        </row>
        <row r="99">
          <cell r="C99" t="str">
            <v>Облучатель бактерицидный настенный ОБН-35 "Азов"</v>
          </cell>
        </row>
        <row r="100">
          <cell r="C100" t="str">
            <v>ПК DEXP Aquilon O174 Pentium J3710/4GB/500GB/Win10H</v>
          </cell>
        </row>
        <row r="101">
          <cell r="C101" t="str">
            <v>Пылеулавливающий агрегат УВП-1200А</v>
          </cell>
        </row>
        <row r="102">
          <cell r="C102" t="str">
            <v>Складной верстак Black&amp;Decker WM536 [до 250 кг, 610 мм x 384 мм x 795 мм]</v>
          </cell>
        </row>
        <row r="103">
          <cell r="C103" t="str">
            <v>Стелаж антистатический  СТД</v>
          </cell>
        </row>
        <row r="104">
          <cell r="C104" t="str">
            <v>Стерилизатор cуховоздушный ГП-40 МО</v>
          </cell>
        </row>
        <row r="105">
          <cell r="C105" t="str">
            <v>Стол лабораторный с раковиной 600*850*1650</v>
          </cell>
        </row>
        <row r="106">
          <cell r="C106" t="str">
            <v>Стол лабораторный Химический для приборов  1200*800*900 Э 3Ф</v>
          </cell>
        </row>
        <row r="107">
          <cell r="C107" t="str">
            <v>Сушилка для рук Ballu BAHD-2000DM</v>
          </cell>
        </row>
        <row r="108">
          <cell r="C108" t="str">
            <v>Термостат лабораторный</v>
          </cell>
        </row>
        <row r="109">
          <cell r="C109" t="str">
            <v>Термостат суховоздушный ТВ-20-ПЗ-К</v>
          </cell>
        </row>
        <row r="110">
          <cell r="C110" t="str">
            <v>Технические весы SHIMADZU UW-4200S</v>
          </cell>
        </row>
        <row r="111">
          <cell r="C111" t="str">
            <v>Точильный станок Спец СЗ-200 [400 Вт, 2950 об/мин, круг - 200 мм х 20 мм, 8.9 кг]</v>
          </cell>
        </row>
        <row r="112">
          <cell r="C112" t="str">
            <v>Универсальный РН метр Иономер ИТАН</v>
          </cell>
        </row>
        <row r="113">
          <cell r="C113" t="str">
            <v>Мультимедийный видеопроектор 1ф 220В 0,3кВт</v>
          </cell>
        </row>
        <row r="114">
          <cell r="C114" t="str">
            <v>Диспенсер горячей и холодной воды электрический 1ф 220В 2,2кВт</v>
          </cell>
        </row>
        <row r="115">
          <cell r="C115" t="str">
            <v>Многофункциональное планшетное устройство формата А4 (лазерный монохромный принтер, сканер копир 3в1) 556х 514х 335 Э 1Ф 220В 0,5кВт SAMSUNG SCX-4300,</v>
          </cell>
        </row>
        <row r="116">
          <cell r="C116" t="str">
            <v xml:space="preserve">Электросушитель для волос 1Ф 220В 0,9кВт </v>
          </cell>
        </row>
        <row r="117">
          <cell r="C117" t="str">
            <v>Печь микроволновая LG 1Ф 220В 2,0кВт</v>
          </cell>
        </row>
        <row r="118">
          <cell r="C118" t="str">
            <v>Поттер электрический LG 1Ф 220В 1,0кВт</v>
          </cell>
        </row>
        <row r="119">
          <cell r="C119" t="str">
            <v>Холодильник  фарм. емк.158 л 800*450*1050</v>
          </cell>
        </row>
        <row r="120">
          <cell r="C120" t="str">
            <v>Центрифуга 385х585х300 1ф 220/380</v>
          </cell>
        </row>
        <row r="121">
          <cell r="C121" t="str">
            <v>Шкаф вытяжной MOD 1200</v>
          </cell>
        </row>
        <row r="122">
          <cell r="C122" t="str">
            <v>Шкаф для инструмента ШИМ-03-02</v>
          </cell>
        </row>
        <row r="123">
          <cell r="C123" t="str">
            <v>Электрическая плита Атлант</v>
          </cell>
        </row>
        <row r="124">
          <cell r="C124" t="str">
            <v>Установка "Аквахлор- 500" Комплектная установка для электрохимического синтеза раствора оксидантов производительностью 0.5 кг/ч по активному хлору (Цена: 1 173 000/1,2/3,95</v>
          </cell>
        </row>
        <row r="125">
          <cell r="C125" t="str">
            <v>Автоклав вертикальный HVE 50</v>
          </cell>
        </row>
        <row r="126">
          <cell r="C126" t="str">
            <v>Расходомер-счетчик воды электромагнитный фланцевый DN300 PN25, в комплекте с вычислительным блоком  122 МО (Цена 229 600/7,29)</v>
          </cell>
        </row>
        <row r="127">
          <cell r="C127" t="str">
            <v>Расходомер-счетчик воды электромагнитный фланцевый DN200 PN25, в комплекте с вычислительным блоком (Цена 121 900/7,29)</v>
          </cell>
        </row>
        <row r="128">
          <cell r="C128" t="str">
            <v>Гидроциклон F780 (Израиль) (Q 230-370 м3ч) Цена :13 400 EUR*74.82/1,2/3,95</v>
          </cell>
        </row>
        <row r="129">
          <cell r="C129" t="str">
            <v>Воздуходувка KAESER EB 421 C</v>
          </cell>
        </row>
        <row r="130">
          <cell r="C130" t="str">
            <v>Насос дозирующий Grundfos DME 940-4 (Цена 418379/1,2/3,95)</v>
          </cell>
        </row>
        <row r="131">
          <cell r="C131" t="str">
            <v>Кран балка электрическая подвесная  однобалочная двухпролетная  Г/п-2 т(Цена: 460500/1,2/3,95)</v>
          </cell>
        </row>
        <row r="132">
          <cell r="C132" t="str">
            <v>Кран-балка ручная подвесная однобалочная , одно пролетная (Цена: 167000/1,2/3,95)</v>
          </cell>
        </row>
        <row r="133">
          <cell r="C133" t="str">
            <v>Тельфер ручной шестеренный передвижной г/г-1 т, в/п-6 м. ОПИ. Цена : 10000/1,2/3,95</v>
          </cell>
        </row>
        <row r="134">
          <cell r="C134" t="str">
            <v>Тельфер электрический канатный передвижной г/п-2 т, в/п 12 м, Частотное регулирование перемещения тали. (Цена : 319000/1,2/3,95)</v>
          </cell>
        </row>
        <row r="152">
          <cell r="C152" t="str">
            <v>Автоматический выключатель AV POWER-1/3 125А 35kA TR</v>
          </cell>
          <cell r="E152">
            <v>1</v>
          </cell>
          <cell r="L152">
            <v>19634.58989856</v>
          </cell>
        </row>
        <row r="153">
          <cell r="C153" t="str">
            <v>Автоматический выключатель AV POWER-1/3 160А 35kA TR</v>
          </cell>
          <cell r="E153">
            <v>2</v>
          </cell>
          <cell r="L153">
            <v>39269.179797119999</v>
          </cell>
        </row>
        <row r="154">
          <cell r="C154" t="str">
            <v>Автоматический выключатель, 1п, 10А,mcb4763-1-10C-pro / ВА 47-63, 1P, 10А</v>
          </cell>
          <cell r="E154">
            <v>4</v>
          </cell>
          <cell r="L154">
            <v>6351.7149165600003</v>
          </cell>
        </row>
        <row r="155">
          <cell r="C155" t="str">
            <v>Амперметр 400А</v>
          </cell>
          <cell r="E155">
            <v>9</v>
          </cell>
          <cell r="L155">
            <v>11786.027329439999</v>
          </cell>
        </row>
        <row r="156">
          <cell r="C156" t="str">
            <v>Каркас ВРУ</v>
          </cell>
          <cell r="E156">
            <v>3</v>
          </cell>
          <cell r="L156">
            <v>67125.864077999984</v>
          </cell>
        </row>
        <row r="157">
          <cell r="C157" t="str">
            <v>Кнопка,  НЗ, красная,sw2c-11s-r</v>
          </cell>
          <cell r="E157">
            <v>1</v>
          </cell>
          <cell r="L157">
            <v>97.999951139999979</v>
          </cell>
        </row>
        <row r="158">
          <cell r="C158" t="str">
            <v>Кнопка, НО, зелёная,sw2c-11s-g</v>
          </cell>
          <cell r="E158">
            <v>1</v>
          </cell>
          <cell r="L158">
            <v>97.999951139999979</v>
          </cell>
        </row>
        <row r="159">
          <cell r="C159" t="str">
            <v>Рубильник модульный MS-16A 3P, ms-16d</v>
          </cell>
          <cell r="E159">
            <v>2</v>
          </cell>
          <cell r="L159">
            <v>1157.84399016</v>
          </cell>
        </row>
        <row r="160">
          <cell r="C160" t="str">
            <v>3П3Т авт.выкл.NSX400 MICR.</v>
          </cell>
          <cell r="E160">
            <v>4</v>
          </cell>
          <cell r="L160">
            <v>578367.03352895996</v>
          </cell>
        </row>
        <row r="161">
          <cell r="C161" t="str">
            <v>5-летняя АКБ для установки в ИБП SUA500PDRI **,APCRBC135</v>
          </cell>
          <cell r="E161">
            <v>1</v>
          </cell>
          <cell r="L161">
            <v>21416.19016446</v>
          </cell>
        </row>
        <row r="162">
          <cell r="C162" t="str">
            <v>TELEFAST ПЛАВКИЙ ПРЕДОХРАНИТЕЛЬ 5X20, 250В, 1А, 10 шт. ABE7FU100</v>
          </cell>
          <cell r="E162">
            <v>1</v>
          </cell>
          <cell r="L162">
            <v>46.351426679999996</v>
          </cell>
        </row>
        <row r="163">
          <cell r="C163" t="str">
            <v>АВТ. ВЫКЛ.C60H-DC 2П 3А C 500В DC,A9N61523</v>
          </cell>
          <cell r="E163">
            <v>1</v>
          </cell>
          <cell r="L163">
            <v>7916.206355459999</v>
          </cell>
        </row>
        <row r="164">
          <cell r="C164" t="str">
            <v>АВТ. ВЫКЛ.iC60N 1П 6A C, A9F79106</v>
          </cell>
          <cell r="E164">
            <v>3</v>
          </cell>
          <cell r="L164">
            <v>2690.0568395999999</v>
          </cell>
        </row>
        <row r="165">
          <cell r="C165" t="str">
            <v>АВТ. ВЫКЛ.iC60N 2П 2A C,A9F74202</v>
          </cell>
          <cell r="E165">
            <v>1</v>
          </cell>
          <cell r="L165">
            <v>5989.169333159999</v>
          </cell>
        </row>
        <row r="166">
          <cell r="C166" t="str">
            <v>БЛОК ПИТАНИЯ ОПТИМАЛЬНОЙ СЕРИИ 24В 3A,ABL8REM24030, 0,52кг</v>
          </cell>
          <cell r="E166">
            <v>1</v>
          </cell>
          <cell r="L166">
            <v>5630.7043494</v>
          </cell>
        </row>
        <row r="167">
          <cell r="C167" t="str">
            <v>Вспомогат контакт 29452</v>
          </cell>
          <cell r="E167">
            <v>8</v>
          </cell>
          <cell r="L167">
            <v>45295.911573119993</v>
          </cell>
        </row>
        <row r="168">
          <cell r="C168" t="str">
            <v>ДИСКРЕТНЫЙ МОДУЛЬ РАСШИРЕНИЯ ТМ3- 16 ВХОДОВ НЕ10,TM3DI16K</v>
          </cell>
          <cell r="E168">
            <v>1</v>
          </cell>
          <cell r="L168">
            <v>6181.1667777599996</v>
          </cell>
        </row>
        <row r="169">
          <cell r="C169" t="str">
            <v>ДИСКРЕТНЫЙ МОДУЛЬ РАСШИРЕНИЯ ТМ3- 16 ВЫХОДОВ ТРАНЗИСТ ИСТОЧНИК НЕ10,TM3DQ16TK</v>
          </cell>
          <cell r="E169">
            <v>1</v>
          </cell>
          <cell r="L169">
            <v>7930.2791926800001</v>
          </cell>
        </row>
        <row r="170">
          <cell r="C170" t="str">
            <v>ДОП. КОНТ. БЛОК 1НЗ ФРОНТАЛЬНЫЙ МОНТАЖ КРЕПЛЕНИЕ С ПОМОЩЬЮ ВИНТОВЫХ ЗАЖИМОВ,LADN01</v>
          </cell>
          <cell r="E170">
            <v>2</v>
          </cell>
          <cell r="L170">
            <v>3779.9954665199994</v>
          </cell>
        </row>
        <row r="171">
          <cell r="C171" t="str">
            <v>ИБП APC на DIN-рейку/монтажную плату, 500 ВА, 220 В, без встроенной АКБ,SUA500PDRI</v>
          </cell>
          <cell r="E171">
            <v>1</v>
          </cell>
          <cell r="L171">
            <v>76124.825827595982</v>
          </cell>
        </row>
        <row r="172">
          <cell r="C172" t="str">
            <v>Интерфейс LV434000</v>
          </cell>
          <cell r="E172">
            <v>4</v>
          </cell>
          <cell r="L172">
            <v>75090.357529200002</v>
          </cell>
        </row>
        <row r="173">
          <cell r="C173" t="str">
            <v>КЛЕММНИК ВИНТ,4ММ2,С ДЕРЖАТЕЛЕМ-РАЪЕД ПЛАВКОГО ПРЕДОХРАНИТЕЛЯ 5*20 ИЛИ 5*25. NSYTRV42SF5</v>
          </cell>
          <cell r="E173">
            <v>6</v>
          </cell>
          <cell r="L173">
            <v>3512.4546132</v>
          </cell>
        </row>
        <row r="174">
          <cell r="C174" t="str">
            <v>КНОПКА 22ММ ЗЕЛЕНАЯ С ВОЗВРАТОМ,XB4BA31</v>
          </cell>
          <cell r="E174">
            <v>9</v>
          </cell>
          <cell r="L174">
            <v>7440.6595512600006</v>
          </cell>
        </row>
        <row r="175">
          <cell r="C175" t="str">
            <v>КНОПКА 22ММ КРАСНАЯ С ВОЗВРАТОМ,XB4BA42</v>
          </cell>
          <cell r="E175">
            <v>4</v>
          </cell>
          <cell r="L175">
            <v>3306.9598005599996</v>
          </cell>
        </row>
        <row r="176">
          <cell r="C176" t="str">
            <v>Комплект реле и розетки, RSL1PRBU</v>
          </cell>
          <cell r="E176">
            <v>16</v>
          </cell>
          <cell r="L176">
            <v>14170.35308832</v>
          </cell>
        </row>
        <row r="177">
          <cell r="C177" t="str">
            <v>Комплект реле и розетки, RSL1PVPU</v>
          </cell>
          <cell r="E177">
            <v>4</v>
          </cell>
          <cell r="L177">
            <v>3652.45057008</v>
          </cell>
        </row>
        <row r="178">
          <cell r="C178" t="str">
            <v>КОНТАКТОР РЕВЕРС. D 3Р,9 A,НО+НЗ,230V 50/60 ГЦ,ЗАЖИМ ПОД ВИНТ,LC2D09P7</v>
          </cell>
          <cell r="E178">
            <v>2</v>
          </cell>
          <cell r="L178">
            <v>21360.578915519996</v>
          </cell>
        </row>
        <row r="179">
          <cell r="C179" t="str">
            <v>МОДУЛЬНЫЙ БАЗОВЫЙ БЛОК М221-32IO ТРАНЗИСТ ИСТОЧНИК ETHERNET, TM221ME32TK</v>
          </cell>
          <cell r="E179">
            <v>1</v>
          </cell>
          <cell r="L179">
            <v>22896.401526179998</v>
          </cell>
        </row>
        <row r="180">
          <cell r="C180" t="str">
            <v>Мотор-редуктор 200-240 В,</v>
          </cell>
          <cell r="E180">
            <v>4</v>
          </cell>
          <cell r="L180">
            <v>436853.30284439994</v>
          </cell>
        </row>
        <row r="181">
          <cell r="C181" t="str">
            <v>МУЛЬТИФУНКЦИОНАЛЬНОЕ РЕЛЕ КОНТРОЛЯ ФАЗ. RM35TF30</v>
          </cell>
          <cell r="E181">
            <v>3</v>
          </cell>
          <cell r="L181">
            <v>33195.835017540005</v>
          </cell>
        </row>
        <row r="182">
          <cell r="C182" t="str">
            <v>ПЕРЕКЛЮЧАТЕЛЬ 2 ПОЗИЦИИ,XB4BD21</v>
          </cell>
          <cell r="E182">
            <v>1</v>
          </cell>
          <cell r="L182">
            <v>1207.9098088199999</v>
          </cell>
        </row>
        <row r="183">
          <cell r="C183" t="str">
            <v>СИГН. ЛАМПА 22ММ 24В ЖЕЛТАЯ,XB4BVB5</v>
          </cell>
          <cell r="E183">
            <v>4</v>
          </cell>
          <cell r="L183">
            <v>4084.15708584</v>
          </cell>
        </row>
        <row r="184">
          <cell r="C184" t="str">
            <v>СИГН. ЛАМПА 22ММ 24В КРАСНАЯ,XB4BVB4</v>
          </cell>
          <cell r="E184">
            <v>5</v>
          </cell>
          <cell r="L184">
            <v>5105.1963573000003</v>
          </cell>
        </row>
        <row r="185">
          <cell r="C185" t="str">
            <v>СИГН. ЛАМПА 22ММ 24В СИНЯЯ,XB4BVB6</v>
          </cell>
          <cell r="E185">
            <v>1</v>
          </cell>
          <cell r="L185">
            <v>1021.03927146</v>
          </cell>
        </row>
        <row r="186">
          <cell r="C186" t="str">
            <v>СИГН. ЛАМПА22ММ 24В БЕЛАЯ,XB4BVB1</v>
          </cell>
          <cell r="E186">
            <v>1</v>
          </cell>
          <cell r="L186">
            <v>941.41526309999983</v>
          </cell>
        </row>
        <row r="187">
          <cell r="C187" t="str">
            <v>СИГН. ЛАМПА22ММ 24В ЗЕЛЕНАЯ,XB4BVB3</v>
          </cell>
          <cell r="E187">
            <v>7</v>
          </cell>
          <cell r="L187">
            <v>7147.2749002199998</v>
          </cell>
        </row>
        <row r="188">
          <cell r="C188" t="str">
            <v>Вольтметр В72П</v>
          </cell>
          <cell r="E188">
            <v>3</v>
          </cell>
          <cell r="L188">
            <v>2074.6710246599996</v>
          </cell>
        </row>
        <row r="189">
          <cell r="C189" t="str">
            <v>Переключатель для вольтметра В72\п</v>
          </cell>
          <cell r="E189">
            <v>3</v>
          </cell>
          <cell r="L189">
            <v>1883.3536799999999</v>
          </cell>
        </row>
        <row r="190">
          <cell r="C190" t="str">
            <v>Конденсаторная установка КРМ-0,4  35кВАр IP31</v>
          </cell>
          <cell r="E190">
            <v>2</v>
          </cell>
          <cell r="L190">
            <v>87539.42998475999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29"/>
  <sheetViews>
    <sheetView tabSelected="1" zoomScaleNormal="100" workbookViewId="0">
      <selection sqref="A1:K1"/>
    </sheetView>
  </sheetViews>
  <sheetFormatPr defaultRowHeight="15"/>
  <cols>
    <col min="1" max="1" width="7.85546875" customWidth="1"/>
    <col min="2" max="2" width="11.85546875" customWidth="1"/>
    <col min="3" max="3" width="46" customWidth="1"/>
    <col min="5" max="5" width="7.28515625" customWidth="1"/>
    <col min="6" max="6" width="9.42578125" bestFit="1" customWidth="1"/>
    <col min="7" max="7" width="10.28515625" bestFit="1" customWidth="1"/>
    <col min="8" max="8" width="14.42578125" customWidth="1"/>
    <col min="9" max="9" width="12.85546875" bestFit="1" customWidth="1"/>
    <col min="10" max="10" width="14.28515625" bestFit="1" customWidth="1"/>
    <col min="11" max="11" width="14.140625" customWidth="1"/>
  </cols>
  <sheetData>
    <row r="1" spans="1:11" ht="65.25" customHeight="1">
      <c r="A1" s="333" t="s">
        <v>710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57.75" customHeight="1">
      <c r="A2" s="321" t="s">
        <v>646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</row>
    <row r="3" spans="1:11" ht="24.75" customHeight="1">
      <c r="A3" s="320" t="s">
        <v>577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</row>
    <row r="4" spans="1:11" ht="118.5" customHeight="1">
      <c r="A4" s="4" t="s">
        <v>0</v>
      </c>
      <c r="B4" s="4" t="s">
        <v>1</v>
      </c>
      <c r="C4" s="4" t="s">
        <v>2</v>
      </c>
      <c r="D4" s="4" t="s">
        <v>3</v>
      </c>
      <c r="E4" s="9" t="s">
        <v>4</v>
      </c>
      <c r="F4" s="9" t="s">
        <v>5</v>
      </c>
      <c r="G4" s="9" t="s">
        <v>174</v>
      </c>
      <c r="H4" s="8" t="s">
        <v>6</v>
      </c>
      <c r="I4" s="8" t="s">
        <v>7</v>
      </c>
      <c r="J4" s="8" t="s">
        <v>8</v>
      </c>
      <c r="K4" s="10" t="s">
        <v>9</v>
      </c>
    </row>
    <row r="5" spans="1:11" ht="35.25" customHeight="1">
      <c r="A5" s="322" t="s">
        <v>10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</row>
    <row r="6" spans="1:11" ht="39">
      <c r="A6" s="12">
        <v>1</v>
      </c>
      <c r="B6" s="18" t="s">
        <v>13</v>
      </c>
      <c r="C6" s="18" t="s">
        <v>191</v>
      </c>
      <c r="D6" s="18" t="s">
        <v>11</v>
      </c>
      <c r="E6" s="18"/>
      <c r="F6" s="19">
        <v>33.799999999999997</v>
      </c>
      <c r="G6" s="20">
        <v>28185</v>
      </c>
      <c r="H6" s="16">
        <v>278061.39</v>
      </c>
      <c r="I6" s="16">
        <v>237186.37</v>
      </c>
      <c r="J6" s="16">
        <f t="shared" ref="J6:J7" si="0">H6-I6</f>
        <v>40875.020000000019</v>
      </c>
      <c r="K6" s="17" t="s">
        <v>12</v>
      </c>
    </row>
    <row r="7" spans="1:11" ht="39">
      <c r="A7" s="12">
        <v>2</v>
      </c>
      <c r="B7" s="12" t="s">
        <v>14</v>
      </c>
      <c r="C7" s="12" t="s">
        <v>192</v>
      </c>
      <c r="D7" s="12" t="s">
        <v>11</v>
      </c>
      <c r="E7" s="12"/>
      <c r="F7" s="14">
        <v>14.1</v>
      </c>
      <c r="G7" s="15">
        <v>34669</v>
      </c>
      <c r="H7" s="16">
        <v>96268.52</v>
      </c>
      <c r="I7" s="16">
        <v>38796.21</v>
      </c>
      <c r="J7" s="16">
        <f t="shared" si="0"/>
        <v>57472.310000000005</v>
      </c>
      <c r="K7" s="17" t="s">
        <v>12</v>
      </c>
    </row>
    <row r="8" spans="1:11" ht="39">
      <c r="A8" s="12">
        <v>3</v>
      </c>
      <c r="B8" s="12"/>
      <c r="C8" s="12" t="s">
        <v>197</v>
      </c>
      <c r="D8" s="12" t="s">
        <v>11</v>
      </c>
      <c r="E8" s="12"/>
      <c r="F8" s="14">
        <v>20.8</v>
      </c>
      <c r="G8" s="15" t="s">
        <v>680</v>
      </c>
      <c r="H8" s="14">
        <v>44663</v>
      </c>
      <c r="I8" s="14">
        <v>0</v>
      </c>
      <c r="J8" s="14">
        <v>44663</v>
      </c>
      <c r="K8" s="22" t="s">
        <v>15</v>
      </c>
    </row>
    <row r="9" spans="1:11" ht="64.5">
      <c r="A9" s="12">
        <v>4</v>
      </c>
      <c r="B9" s="18" t="s">
        <v>16</v>
      </c>
      <c r="C9" s="18" t="s">
        <v>193</v>
      </c>
      <c r="D9" s="18" t="s">
        <v>11</v>
      </c>
      <c r="E9" s="18"/>
      <c r="F9" s="19">
        <v>241.4</v>
      </c>
      <c r="G9" s="20">
        <v>23012</v>
      </c>
      <c r="H9" s="24">
        <v>16972151.850000001</v>
      </c>
      <c r="I9" s="24">
        <v>16853346.789999999</v>
      </c>
      <c r="J9" s="24">
        <f>H9-I9</f>
        <v>118805.06000000238</v>
      </c>
      <c r="K9" s="22" t="s">
        <v>12</v>
      </c>
    </row>
    <row r="10" spans="1:11" s="302" customFormat="1" ht="38.25">
      <c r="A10" s="293">
        <v>5</v>
      </c>
      <c r="B10" s="294" t="s">
        <v>701</v>
      </c>
      <c r="C10" s="294" t="s">
        <v>702</v>
      </c>
      <c r="D10" s="295" t="s">
        <v>11</v>
      </c>
      <c r="E10" s="296"/>
      <c r="F10" s="297">
        <v>102</v>
      </c>
      <c r="G10" s="298">
        <v>15342</v>
      </c>
      <c r="H10" s="299">
        <v>594801.82999999996</v>
      </c>
      <c r="I10" s="300">
        <v>594801.82999999996</v>
      </c>
      <c r="J10" s="299">
        <v>0</v>
      </c>
      <c r="K10" s="301" t="s">
        <v>12</v>
      </c>
    </row>
    <row r="11" spans="1:11" s="302" customFormat="1" ht="38.25">
      <c r="A11" s="293">
        <v>6</v>
      </c>
      <c r="B11" s="294" t="s">
        <v>703</v>
      </c>
      <c r="C11" s="294" t="s">
        <v>704</v>
      </c>
      <c r="D11" s="295" t="s">
        <v>11</v>
      </c>
      <c r="E11" s="296"/>
      <c r="F11" s="297">
        <v>25</v>
      </c>
      <c r="G11" s="298">
        <v>15342</v>
      </c>
      <c r="H11" s="299">
        <v>0</v>
      </c>
      <c r="I11" s="300">
        <v>0</v>
      </c>
      <c r="J11" s="299">
        <v>0</v>
      </c>
      <c r="K11" s="301" t="s">
        <v>12</v>
      </c>
    </row>
    <row r="12" spans="1:11" ht="39">
      <c r="A12" s="12">
        <v>7</v>
      </c>
      <c r="B12" s="12" t="s">
        <v>17</v>
      </c>
      <c r="C12" s="12" t="s">
        <v>194</v>
      </c>
      <c r="D12" s="12" t="s">
        <v>11</v>
      </c>
      <c r="E12" s="12"/>
      <c r="F12" s="14">
        <v>307.39999999999998</v>
      </c>
      <c r="G12" s="15">
        <v>15342</v>
      </c>
      <c r="H12" s="16">
        <v>896923.39</v>
      </c>
      <c r="I12" s="16">
        <v>896923.39</v>
      </c>
      <c r="J12" s="16">
        <f>H12-I12</f>
        <v>0</v>
      </c>
      <c r="K12" s="17" t="s">
        <v>12</v>
      </c>
    </row>
    <row r="13" spans="1:11" ht="39">
      <c r="A13" s="12">
        <v>8</v>
      </c>
      <c r="B13" s="25"/>
      <c r="C13" s="12" t="s">
        <v>175</v>
      </c>
      <c r="D13" s="26" t="s">
        <v>176</v>
      </c>
      <c r="E13" s="27"/>
      <c r="F13" s="28">
        <v>125.6</v>
      </c>
      <c r="G13" s="29">
        <v>1959</v>
      </c>
      <c r="H13" s="30">
        <v>749036.39</v>
      </c>
      <c r="I13" s="30">
        <f>H13</f>
        <v>749036.39</v>
      </c>
      <c r="J13" s="30">
        <f>H13-I13</f>
        <v>0</v>
      </c>
      <c r="K13" s="31" t="s">
        <v>15</v>
      </c>
    </row>
    <row r="14" spans="1:11" ht="121.5" customHeight="1">
      <c r="A14" s="12">
        <v>9</v>
      </c>
      <c r="B14" s="12"/>
      <c r="C14" s="281" t="s">
        <v>579</v>
      </c>
      <c r="D14" s="32" t="s">
        <v>11</v>
      </c>
      <c r="E14" s="32"/>
      <c r="F14" s="33">
        <v>84.2</v>
      </c>
      <c r="G14" s="34">
        <v>2021</v>
      </c>
      <c r="H14" s="35">
        <v>2785164</v>
      </c>
      <c r="I14" s="36">
        <v>0</v>
      </c>
      <c r="J14" s="35">
        <v>2785164</v>
      </c>
      <c r="K14" s="37" t="s">
        <v>12</v>
      </c>
    </row>
    <row r="15" spans="1:11" ht="121.5" customHeight="1">
      <c r="A15" s="12">
        <v>10</v>
      </c>
      <c r="B15" s="12"/>
      <c r="C15" s="282" t="s">
        <v>580</v>
      </c>
      <c r="D15" s="32" t="s">
        <v>11</v>
      </c>
      <c r="E15" s="13"/>
      <c r="F15" s="38">
        <v>1954.1</v>
      </c>
      <c r="G15" s="39">
        <v>2021</v>
      </c>
      <c r="H15" s="40">
        <v>253913184.56</v>
      </c>
      <c r="I15" s="36">
        <v>0</v>
      </c>
      <c r="J15" s="40">
        <v>253913184.56</v>
      </c>
      <c r="K15" s="37" t="s">
        <v>12</v>
      </c>
    </row>
    <row r="16" spans="1:11" ht="123.75" customHeight="1">
      <c r="A16" s="12">
        <v>11</v>
      </c>
      <c r="B16" s="12"/>
      <c r="C16" s="282" t="s">
        <v>583</v>
      </c>
      <c r="D16" s="32" t="s">
        <v>11</v>
      </c>
      <c r="E16" s="13"/>
      <c r="F16" s="38">
        <v>43</v>
      </c>
      <c r="G16" s="39">
        <v>2021</v>
      </c>
      <c r="H16" s="40">
        <v>9651029</v>
      </c>
      <c r="I16" s="36">
        <v>0</v>
      </c>
      <c r="J16" s="40">
        <v>9651029</v>
      </c>
      <c r="K16" s="37" t="s">
        <v>12</v>
      </c>
    </row>
    <row r="17" spans="1:11" ht="121.5" customHeight="1">
      <c r="A17" s="12">
        <v>12</v>
      </c>
      <c r="B17" s="12"/>
      <c r="C17" s="282" t="s">
        <v>584</v>
      </c>
      <c r="D17" s="32" t="s">
        <v>11</v>
      </c>
      <c r="E17" s="13"/>
      <c r="F17" s="38">
        <v>38.200000000000003</v>
      </c>
      <c r="G17" s="39">
        <v>2021</v>
      </c>
      <c r="H17" s="40">
        <v>9660689.5999999996</v>
      </c>
      <c r="I17" s="36">
        <v>0</v>
      </c>
      <c r="J17" s="40">
        <v>9660689.5999999996</v>
      </c>
      <c r="K17" s="37" t="s">
        <v>12</v>
      </c>
    </row>
    <row r="18" spans="1:11" ht="117.75" customHeight="1">
      <c r="A18" s="12">
        <v>13</v>
      </c>
      <c r="B18" s="12"/>
      <c r="C18" s="282" t="s">
        <v>585</v>
      </c>
      <c r="D18" s="32" t="s">
        <v>11</v>
      </c>
      <c r="E18" s="13"/>
      <c r="F18" s="38">
        <v>85.7</v>
      </c>
      <c r="G18" s="39">
        <v>2021</v>
      </c>
      <c r="H18" s="40">
        <v>3742973</v>
      </c>
      <c r="I18" s="36">
        <v>0</v>
      </c>
      <c r="J18" s="40">
        <v>3742973</v>
      </c>
      <c r="K18" s="37" t="s">
        <v>12</v>
      </c>
    </row>
    <row r="19" spans="1:11" ht="39.75" customHeight="1">
      <c r="A19" s="12">
        <v>14</v>
      </c>
      <c r="B19" s="12"/>
      <c r="C19" s="56" t="s">
        <v>575</v>
      </c>
      <c r="D19" s="46" t="s">
        <v>11</v>
      </c>
      <c r="E19" s="46"/>
      <c r="F19" s="59">
        <v>38</v>
      </c>
      <c r="G19" s="52" t="s">
        <v>691</v>
      </c>
      <c r="H19" s="36">
        <v>909349</v>
      </c>
      <c r="I19" s="36">
        <v>0</v>
      </c>
      <c r="J19" s="36">
        <v>909349</v>
      </c>
      <c r="K19" s="37" t="s">
        <v>15</v>
      </c>
    </row>
    <row r="20" spans="1:11" ht="39.75" customHeight="1">
      <c r="A20" s="12">
        <v>15</v>
      </c>
      <c r="B20" s="12"/>
      <c r="C20" s="56" t="s">
        <v>677</v>
      </c>
      <c r="D20" s="46" t="s">
        <v>11</v>
      </c>
      <c r="E20" s="46"/>
      <c r="F20" s="59">
        <v>44.3</v>
      </c>
      <c r="G20" s="52"/>
      <c r="H20" s="36">
        <v>0</v>
      </c>
      <c r="I20" s="36">
        <v>0</v>
      </c>
      <c r="J20" s="36">
        <v>0</v>
      </c>
      <c r="K20" s="37" t="s">
        <v>15</v>
      </c>
    </row>
    <row r="21" spans="1:11" ht="25.5" customHeight="1">
      <c r="A21" s="41"/>
      <c r="B21" s="41"/>
      <c r="C21" s="42" t="s">
        <v>173</v>
      </c>
      <c r="D21" s="41"/>
      <c r="E21" s="43"/>
      <c r="F21" s="43"/>
      <c r="G21" s="43"/>
      <c r="H21" s="44">
        <f>SUM(H6:H20)</f>
        <v>300294295.53000003</v>
      </c>
      <c r="I21" s="44">
        <f>SUM(I6:I20)</f>
        <v>19370090.979999997</v>
      </c>
      <c r="J21" s="44">
        <f>SUM(J6:J20)</f>
        <v>280924204.55000001</v>
      </c>
      <c r="K21" s="45"/>
    </row>
    <row r="22" spans="1:11">
      <c r="A22" s="318" t="s">
        <v>18</v>
      </c>
      <c r="B22" s="318"/>
      <c r="C22" s="318"/>
      <c r="D22" s="318"/>
      <c r="E22" s="318"/>
      <c r="F22" s="318"/>
      <c r="G22" s="318"/>
      <c r="H22" s="318"/>
      <c r="I22" s="318"/>
      <c r="J22" s="318"/>
      <c r="K22" s="318"/>
    </row>
    <row r="23" spans="1:11" ht="60.75" customHeight="1">
      <c r="A23" s="18">
        <v>1</v>
      </c>
      <c r="B23" s="18" t="s">
        <v>19</v>
      </c>
      <c r="C23" s="18" t="s">
        <v>195</v>
      </c>
      <c r="D23" s="46" t="s">
        <v>20</v>
      </c>
      <c r="E23" s="46"/>
      <c r="F23" s="46">
        <v>1</v>
      </c>
      <c r="G23" s="47">
        <v>22647</v>
      </c>
      <c r="H23" s="36">
        <v>208027.2</v>
      </c>
      <c r="I23" s="36">
        <v>208027.2</v>
      </c>
      <c r="J23" s="36">
        <f>H23-I23</f>
        <v>0</v>
      </c>
      <c r="K23" s="37" t="s">
        <v>12</v>
      </c>
    </row>
    <row r="24" spans="1:11" ht="60.75" customHeight="1">
      <c r="A24" s="18">
        <v>2</v>
      </c>
      <c r="B24" s="18"/>
      <c r="C24" s="87" t="s">
        <v>207</v>
      </c>
      <c r="D24" s="88" t="s">
        <v>208</v>
      </c>
      <c r="E24" s="88"/>
      <c r="F24" s="88">
        <v>1</v>
      </c>
      <c r="G24" s="89">
        <v>34669</v>
      </c>
      <c r="H24" s="90">
        <v>22915.15</v>
      </c>
      <c r="I24" s="90">
        <v>22915.15</v>
      </c>
      <c r="J24" s="91">
        <f>H24-I24</f>
        <v>0</v>
      </c>
      <c r="K24" s="92" t="s">
        <v>12</v>
      </c>
    </row>
    <row r="25" spans="1:11" ht="51.75">
      <c r="A25" s="18">
        <v>3</v>
      </c>
      <c r="B25" s="25"/>
      <c r="C25" s="48" t="s">
        <v>177</v>
      </c>
      <c r="D25" s="49" t="s">
        <v>178</v>
      </c>
      <c r="E25" s="50"/>
      <c r="F25" s="51">
        <v>500</v>
      </c>
      <c r="G25" s="52" t="s">
        <v>179</v>
      </c>
      <c r="H25" s="51">
        <v>364085.9</v>
      </c>
      <c r="I25" s="51">
        <f>H25</f>
        <v>364085.9</v>
      </c>
      <c r="J25" s="51">
        <f>H25-I25</f>
        <v>0</v>
      </c>
      <c r="K25" s="53" t="s">
        <v>15</v>
      </c>
    </row>
    <row r="26" spans="1:11" ht="51.75">
      <c r="A26" s="18">
        <v>4</v>
      </c>
      <c r="B26" s="12" t="s">
        <v>21</v>
      </c>
      <c r="C26" s="12" t="s">
        <v>196</v>
      </c>
      <c r="D26" s="54" t="s">
        <v>20</v>
      </c>
      <c r="E26" s="54"/>
      <c r="F26" s="54">
        <v>1</v>
      </c>
      <c r="G26" s="55">
        <v>22706</v>
      </c>
      <c r="H26" s="23">
        <v>302306.27</v>
      </c>
      <c r="I26" s="23">
        <v>302306.27</v>
      </c>
      <c r="J26" s="23">
        <v>0</v>
      </c>
      <c r="K26" s="37" t="s">
        <v>12</v>
      </c>
    </row>
    <row r="27" spans="1:11" ht="51.75">
      <c r="A27" s="18">
        <v>5</v>
      </c>
      <c r="B27" s="12"/>
      <c r="C27" s="48" t="s">
        <v>180</v>
      </c>
      <c r="D27" s="49" t="s">
        <v>181</v>
      </c>
      <c r="E27" s="50"/>
      <c r="F27" s="51">
        <v>464</v>
      </c>
      <c r="G27" s="52" t="s">
        <v>182</v>
      </c>
      <c r="H27" s="51">
        <v>13159.18</v>
      </c>
      <c r="I27" s="51">
        <f>H27-J27</f>
        <v>8904.82</v>
      </c>
      <c r="J27" s="51">
        <v>4254.3599999999997</v>
      </c>
      <c r="K27" s="53" t="s">
        <v>15</v>
      </c>
    </row>
    <row r="28" spans="1:11" ht="51.75">
      <c r="A28" s="18">
        <v>6</v>
      </c>
      <c r="B28" s="12"/>
      <c r="C28" s="48" t="s">
        <v>183</v>
      </c>
      <c r="D28" s="49" t="s">
        <v>178</v>
      </c>
      <c r="E28" s="50"/>
      <c r="F28" s="51">
        <v>34</v>
      </c>
      <c r="G28" s="52" t="s">
        <v>182</v>
      </c>
      <c r="H28" s="51">
        <v>2877514.38</v>
      </c>
      <c r="I28" s="51">
        <f>H28-J28</f>
        <v>2684720.92</v>
      </c>
      <c r="J28" s="51">
        <v>192793.46</v>
      </c>
      <c r="K28" s="53" t="s">
        <v>15</v>
      </c>
    </row>
    <row r="29" spans="1:11" ht="127.5" customHeight="1">
      <c r="A29" s="18">
        <v>7</v>
      </c>
      <c r="B29" s="12"/>
      <c r="C29" s="56" t="s">
        <v>581</v>
      </c>
      <c r="D29" s="46" t="s">
        <v>198</v>
      </c>
      <c r="E29" s="46"/>
      <c r="F29" s="46">
        <v>150</v>
      </c>
      <c r="G29" s="52" t="s">
        <v>199</v>
      </c>
      <c r="H29" s="36">
        <v>1188994</v>
      </c>
      <c r="I29" s="36">
        <v>0</v>
      </c>
      <c r="J29" s="36">
        <f>H29-I29</f>
        <v>1188994</v>
      </c>
      <c r="K29" s="37" t="s">
        <v>12</v>
      </c>
    </row>
    <row r="30" spans="1:11" ht="135" customHeight="1">
      <c r="A30" s="18">
        <v>8</v>
      </c>
      <c r="B30" s="12"/>
      <c r="C30" s="56" t="s">
        <v>582</v>
      </c>
      <c r="D30" s="46" t="s">
        <v>11</v>
      </c>
      <c r="E30" s="46"/>
      <c r="F30" s="46">
        <v>13.8</v>
      </c>
      <c r="G30" s="52" t="s">
        <v>199</v>
      </c>
      <c r="H30" s="36">
        <v>1373107.5</v>
      </c>
      <c r="I30" s="36">
        <v>0</v>
      </c>
      <c r="J30" s="36">
        <f>H30-I30</f>
        <v>1373107.5</v>
      </c>
      <c r="K30" s="37" t="s">
        <v>12</v>
      </c>
    </row>
    <row r="31" spans="1:11">
      <c r="A31" s="12"/>
      <c r="B31" s="12"/>
      <c r="C31" s="69"/>
      <c r="D31" s="54"/>
      <c r="E31" s="54"/>
      <c r="F31" s="57"/>
      <c r="G31" s="55"/>
      <c r="H31" s="70">
        <f>SUM(H23:H30)</f>
        <v>6350109.5800000001</v>
      </c>
      <c r="I31" s="70">
        <f>SUM(I23:I30)</f>
        <v>3590960.26</v>
      </c>
      <c r="J31" s="70">
        <f>SUM(J23:J30)</f>
        <v>2759149.3200000003</v>
      </c>
      <c r="K31" s="58"/>
    </row>
    <row r="32" spans="1:11">
      <c r="A32" s="3"/>
      <c r="B32" s="3"/>
      <c r="C32" s="3"/>
      <c r="D32" s="3"/>
      <c r="E32" s="3"/>
      <c r="F32" s="3"/>
      <c r="G32" s="5"/>
      <c r="H32" s="2"/>
      <c r="I32" s="2"/>
      <c r="J32" s="2"/>
      <c r="K32" s="7"/>
    </row>
    <row r="33" spans="1:11">
      <c r="A33" s="3"/>
      <c r="B33" s="3"/>
      <c r="C33" s="3"/>
      <c r="D33" s="3"/>
      <c r="E33" s="3"/>
      <c r="F33" s="3"/>
      <c r="G33" s="5"/>
      <c r="H33" s="6"/>
      <c r="I33" s="6"/>
      <c r="J33" s="6"/>
      <c r="K33" s="1"/>
    </row>
    <row r="34" spans="1:1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8" customHeight="1">
      <c r="A35" s="71"/>
      <c r="B35" s="71"/>
      <c r="C35" s="323" t="s">
        <v>209</v>
      </c>
      <c r="D35" s="323"/>
      <c r="E35" s="323"/>
      <c r="F35" s="323"/>
      <c r="G35" s="323"/>
      <c r="H35" s="323"/>
      <c r="I35" s="72"/>
    </row>
    <row r="36" spans="1:11" ht="59.25" customHeight="1">
      <c r="A36" s="73"/>
      <c r="B36" s="73"/>
      <c r="C36" s="74" t="s">
        <v>210</v>
      </c>
      <c r="D36" s="74"/>
      <c r="E36" s="74"/>
      <c r="F36" s="74"/>
      <c r="G36" s="324" t="s">
        <v>211</v>
      </c>
      <c r="H36" s="325"/>
      <c r="I36" s="8" t="s">
        <v>6</v>
      </c>
      <c r="J36" s="8" t="s">
        <v>7</v>
      </c>
      <c r="K36" s="8" t="s">
        <v>8</v>
      </c>
    </row>
    <row r="37" spans="1:11">
      <c r="A37" s="99"/>
      <c r="B37" s="100"/>
      <c r="C37" s="106" t="s">
        <v>213</v>
      </c>
      <c r="D37" s="100"/>
      <c r="E37" s="99"/>
      <c r="F37" s="101"/>
      <c r="G37" s="105"/>
      <c r="H37" s="105">
        <v>21552201.100000001</v>
      </c>
      <c r="I37" s="103"/>
      <c r="J37" s="104"/>
      <c r="K37" s="104"/>
    </row>
    <row r="38" spans="1:11" ht="159.75" customHeight="1">
      <c r="A38" s="99">
        <v>1</v>
      </c>
      <c r="B38" s="100"/>
      <c r="C38" s="95" t="s">
        <v>562</v>
      </c>
      <c r="D38" s="100" t="s">
        <v>212</v>
      </c>
      <c r="E38" s="99"/>
      <c r="F38" s="101">
        <v>42536</v>
      </c>
      <c r="G38" s="102"/>
      <c r="H38" s="102"/>
      <c r="I38" s="103"/>
      <c r="J38" s="104"/>
      <c r="K38" s="104"/>
    </row>
    <row r="39" spans="1:11" ht="51">
      <c r="A39" s="99">
        <v>2</v>
      </c>
      <c r="B39" s="95" t="s">
        <v>450</v>
      </c>
      <c r="C39" s="95" t="s">
        <v>451</v>
      </c>
      <c r="D39" s="95" t="s">
        <v>212</v>
      </c>
      <c r="E39" s="12" t="s">
        <v>576</v>
      </c>
      <c r="F39" s="28">
        <v>2996</v>
      </c>
      <c r="G39" s="97">
        <v>34669</v>
      </c>
      <c r="H39" s="31"/>
      <c r="I39" s="96">
        <v>2046099.12</v>
      </c>
      <c r="J39" s="96">
        <v>824577.9</v>
      </c>
      <c r="K39" s="96">
        <f>I39-J39</f>
        <v>1221521.2200000002</v>
      </c>
    </row>
    <row r="40" spans="1:11">
      <c r="A40" s="107"/>
      <c r="B40" s="107"/>
      <c r="C40" s="107"/>
      <c r="D40" s="107"/>
      <c r="E40" s="107"/>
      <c r="F40" s="107"/>
      <c r="G40" s="108"/>
      <c r="H40" s="108">
        <f>SUM(H37:H39)</f>
        <v>21552201.100000001</v>
      </c>
      <c r="I40" s="108">
        <f>SUM(I37:I39)</f>
        <v>2046099.12</v>
      </c>
      <c r="J40" s="108">
        <f>SUM(J37:J39)</f>
        <v>824577.9</v>
      </c>
      <c r="K40" s="108">
        <f>SUM(K37:K39)</f>
        <v>1221521.2200000002</v>
      </c>
    </row>
    <row r="42" spans="1:11" ht="15.75">
      <c r="A42" s="71"/>
      <c r="B42" s="71"/>
      <c r="C42" s="76" t="s">
        <v>214</v>
      </c>
      <c r="D42" s="71"/>
      <c r="E42" s="71"/>
      <c r="F42" s="71"/>
      <c r="G42" s="77"/>
      <c r="H42" s="78"/>
      <c r="I42" s="79"/>
      <c r="J42" s="80"/>
      <c r="K42" s="81"/>
    </row>
    <row r="43" spans="1:11" ht="90">
      <c r="A43" s="73">
        <v>1</v>
      </c>
      <c r="B43" s="73"/>
      <c r="C43" s="214" t="s">
        <v>689</v>
      </c>
      <c r="D43" s="49" t="s">
        <v>181</v>
      </c>
      <c r="E43" s="50" t="s">
        <v>290</v>
      </c>
      <c r="F43" s="51">
        <v>738</v>
      </c>
      <c r="G43" s="52" t="s">
        <v>182</v>
      </c>
      <c r="H43" s="51">
        <v>156315.14000000001</v>
      </c>
      <c r="I43" s="51">
        <f>H43</f>
        <v>156315.14000000001</v>
      </c>
      <c r="J43" s="51">
        <f>H43-I43</f>
        <v>0</v>
      </c>
      <c r="K43" s="53" t="s">
        <v>15</v>
      </c>
    </row>
    <row r="44" spans="1:11" ht="115.5">
      <c r="A44" s="73">
        <v>2</v>
      </c>
      <c r="B44" s="73"/>
      <c r="C44" s="214" t="s">
        <v>690</v>
      </c>
      <c r="D44" s="49" t="s">
        <v>181</v>
      </c>
      <c r="E44" s="50" t="s">
        <v>190</v>
      </c>
      <c r="F44" s="51">
        <v>8115</v>
      </c>
      <c r="G44" s="52" t="s">
        <v>184</v>
      </c>
      <c r="H44" s="51">
        <v>33313170</v>
      </c>
      <c r="I44" s="51">
        <v>0</v>
      </c>
      <c r="J44" s="51">
        <f>H44-I44</f>
        <v>33313170</v>
      </c>
      <c r="K44" s="53" t="s">
        <v>15</v>
      </c>
    </row>
    <row r="45" spans="1:11" ht="134.25" customHeight="1">
      <c r="A45" s="73">
        <v>3</v>
      </c>
      <c r="B45" s="73"/>
      <c r="C45" s="214" t="s">
        <v>185</v>
      </c>
      <c r="D45" s="49" t="s">
        <v>181</v>
      </c>
      <c r="E45" s="50" t="s">
        <v>24</v>
      </c>
      <c r="F45" s="51">
        <v>197</v>
      </c>
      <c r="G45" s="52" t="s">
        <v>186</v>
      </c>
      <c r="H45" s="51">
        <v>0</v>
      </c>
      <c r="I45" s="51">
        <v>0</v>
      </c>
      <c r="J45" s="68">
        <v>0</v>
      </c>
      <c r="K45" s="53" t="s">
        <v>15</v>
      </c>
    </row>
    <row r="46" spans="1:11" ht="90">
      <c r="A46" s="73">
        <v>4</v>
      </c>
      <c r="B46" s="73"/>
      <c r="C46" s="214" t="s">
        <v>187</v>
      </c>
      <c r="D46" s="49" t="s">
        <v>181</v>
      </c>
      <c r="E46" s="50" t="s">
        <v>24</v>
      </c>
      <c r="F46" s="51">
        <v>244</v>
      </c>
      <c r="G46" s="52" t="s">
        <v>188</v>
      </c>
      <c r="H46" s="51">
        <v>0</v>
      </c>
      <c r="I46" s="51">
        <v>0</v>
      </c>
      <c r="J46" s="68">
        <v>0</v>
      </c>
      <c r="K46" s="53" t="s">
        <v>15</v>
      </c>
    </row>
    <row r="47" spans="1:11" ht="105" customHeight="1">
      <c r="A47" s="73">
        <v>5</v>
      </c>
      <c r="B47" s="73"/>
      <c r="C47" s="18" t="s">
        <v>200</v>
      </c>
      <c r="D47" s="46" t="s">
        <v>181</v>
      </c>
      <c r="E47" s="46" t="s">
        <v>557</v>
      </c>
      <c r="F47" s="46">
        <v>271</v>
      </c>
      <c r="G47" s="52">
        <v>1972</v>
      </c>
      <c r="H47" s="36">
        <v>0</v>
      </c>
      <c r="I47" s="36">
        <v>0</v>
      </c>
      <c r="J47" s="36">
        <f t="shared" ref="J47:J55" si="1">H47-I47</f>
        <v>0</v>
      </c>
      <c r="K47" s="37" t="s">
        <v>12</v>
      </c>
    </row>
    <row r="48" spans="1:11" ht="77.25">
      <c r="A48" s="73">
        <v>6</v>
      </c>
      <c r="B48" s="73"/>
      <c r="C48" s="214" t="s">
        <v>201</v>
      </c>
      <c r="D48" s="49" t="s">
        <v>181</v>
      </c>
      <c r="E48" s="50" t="s">
        <v>560</v>
      </c>
      <c r="F48" s="51">
        <v>33</v>
      </c>
      <c r="G48" s="52" t="s">
        <v>202</v>
      </c>
      <c r="H48" s="51">
        <v>0</v>
      </c>
      <c r="I48" s="51">
        <v>0</v>
      </c>
      <c r="J48" s="51">
        <f t="shared" si="1"/>
        <v>0</v>
      </c>
      <c r="K48" s="58" t="s">
        <v>561</v>
      </c>
    </row>
    <row r="49" spans="1:11" ht="102.75">
      <c r="A49" s="73">
        <v>7</v>
      </c>
      <c r="B49" s="73"/>
      <c r="C49" s="18" t="s">
        <v>203</v>
      </c>
      <c r="D49" s="46" t="s">
        <v>181</v>
      </c>
      <c r="E49" s="46"/>
      <c r="F49" s="46">
        <v>529</v>
      </c>
      <c r="G49" s="52" t="s">
        <v>204</v>
      </c>
      <c r="H49" s="36">
        <v>5284749.84</v>
      </c>
      <c r="I49" s="36">
        <v>0</v>
      </c>
      <c r="J49" s="36">
        <f t="shared" si="1"/>
        <v>5284749.84</v>
      </c>
      <c r="K49" s="37" t="s">
        <v>12</v>
      </c>
    </row>
    <row r="50" spans="1:11" ht="76.5">
      <c r="A50" s="73">
        <v>8</v>
      </c>
      <c r="B50" s="73"/>
      <c r="C50" s="56" t="s">
        <v>559</v>
      </c>
      <c r="D50" s="46" t="s">
        <v>205</v>
      </c>
      <c r="E50" s="46"/>
      <c r="F50" s="46">
        <v>58</v>
      </c>
      <c r="G50" s="52" t="s">
        <v>206</v>
      </c>
      <c r="H50" s="36">
        <v>0</v>
      </c>
      <c r="I50" s="36">
        <v>0</v>
      </c>
      <c r="J50" s="36">
        <f t="shared" si="1"/>
        <v>0</v>
      </c>
      <c r="K50" s="37" t="s">
        <v>558</v>
      </c>
    </row>
    <row r="51" spans="1:11" ht="60.75" customHeight="1">
      <c r="A51" s="12">
        <v>9</v>
      </c>
      <c r="B51" s="12"/>
      <c r="C51" s="12" t="s">
        <v>22</v>
      </c>
      <c r="D51" s="54" t="s">
        <v>23</v>
      </c>
      <c r="E51" s="54" t="s">
        <v>24</v>
      </c>
      <c r="F51" s="57">
        <v>12</v>
      </c>
      <c r="G51" s="55">
        <v>31413</v>
      </c>
      <c r="H51" s="23">
        <v>3546.43</v>
      </c>
      <c r="I51" s="23">
        <v>3546.43</v>
      </c>
      <c r="J51" s="23">
        <f t="shared" si="1"/>
        <v>0</v>
      </c>
      <c r="K51" s="58" t="s">
        <v>25</v>
      </c>
    </row>
    <row r="52" spans="1:11" ht="64.5">
      <c r="A52" s="12">
        <v>10</v>
      </c>
      <c r="B52" s="12"/>
      <c r="C52" s="12" t="s">
        <v>26</v>
      </c>
      <c r="D52" s="54" t="s">
        <v>23</v>
      </c>
      <c r="E52" s="54" t="s">
        <v>24</v>
      </c>
      <c r="F52" s="57">
        <v>106</v>
      </c>
      <c r="G52" s="55">
        <v>31778</v>
      </c>
      <c r="H52" s="23">
        <v>4427.96</v>
      </c>
      <c r="I52" s="23">
        <v>4427.96</v>
      </c>
      <c r="J52" s="23">
        <f t="shared" si="1"/>
        <v>0</v>
      </c>
      <c r="K52" s="58" t="s">
        <v>27</v>
      </c>
    </row>
    <row r="53" spans="1:11" ht="64.5">
      <c r="A53" s="18">
        <v>11</v>
      </c>
      <c r="B53" s="12"/>
      <c r="C53" s="12" t="s">
        <v>28</v>
      </c>
      <c r="D53" s="54" t="s">
        <v>23</v>
      </c>
      <c r="E53" s="54" t="s">
        <v>24</v>
      </c>
      <c r="F53" s="57">
        <v>185</v>
      </c>
      <c r="G53" s="55">
        <v>31413</v>
      </c>
      <c r="H53" s="23">
        <v>1777.18</v>
      </c>
      <c r="I53" s="23">
        <v>1777.18</v>
      </c>
      <c r="J53" s="23">
        <f t="shared" si="1"/>
        <v>0</v>
      </c>
      <c r="K53" s="58" t="s">
        <v>29</v>
      </c>
    </row>
    <row r="54" spans="1:11" ht="77.25">
      <c r="A54" s="18">
        <v>12</v>
      </c>
      <c r="B54" s="18"/>
      <c r="C54" s="18" t="s">
        <v>30</v>
      </c>
      <c r="D54" s="46" t="s">
        <v>23</v>
      </c>
      <c r="E54" s="46" t="s">
        <v>24</v>
      </c>
      <c r="F54" s="59">
        <v>133</v>
      </c>
      <c r="G54" s="47">
        <v>30682</v>
      </c>
      <c r="H54" s="36">
        <v>24758.84</v>
      </c>
      <c r="I54" s="23">
        <v>1699.46</v>
      </c>
      <c r="J54" s="23">
        <f t="shared" si="1"/>
        <v>23059.38</v>
      </c>
      <c r="K54" s="58" t="s">
        <v>31</v>
      </c>
    </row>
    <row r="55" spans="1:11" ht="51.75">
      <c r="A55" s="18">
        <v>13</v>
      </c>
      <c r="B55" s="18"/>
      <c r="C55" s="18" t="s">
        <v>32</v>
      </c>
      <c r="D55" s="46" t="s">
        <v>23</v>
      </c>
      <c r="E55" s="46" t="s">
        <v>24</v>
      </c>
      <c r="F55" s="59">
        <v>17</v>
      </c>
      <c r="G55" s="47">
        <v>30713</v>
      </c>
      <c r="H55" s="36">
        <v>11210</v>
      </c>
      <c r="I55" s="23">
        <v>11210</v>
      </c>
      <c r="J55" s="23">
        <f t="shared" si="1"/>
        <v>0</v>
      </c>
      <c r="K55" s="58" t="s">
        <v>33</v>
      </c>
    </row>
    <row r="56" spans="1:11" ht="64.5">
      <c r="A56" s="18">
        <v>14</v>
      </c>
      <c r="B56" s="18"/>
      <c r="C56" s="18" t="s">
        <v>34</v>
      </c>
      <c r="D56" s="46" t="s">
        <v>23</v>
      </c>
      <c r="E56" s="46" t="s">
        <v>35</v>
      </c>
      <c r="F56" s="59">
        <v>229</v>
      </c>
      <c r="G56" s="47">
        <v>28491</v>
      </c>
      <c r="H56" s="36">
        <v>85900.73</v>
      </c>
      <c r="I56" s="23">
        <v>57897.09</v>
      </c>
      <c r="J56" s="23">
        <v>28003.64</v>
      </c>
      <c r="K56" s="58" t="s">
        <v>36</v>
      </c>
    </row>
    <row r="57" spans="1:11" ht="51.75">
      <c r="A57" s="18">
        <v>15</v>
      </c>
      <c r="B57" s="18"/>
      <c r="C57" s="18" t="s">
        <v>37</v>
      </c>
      <c r="D57" s="46" t="s">
        <v>23</v>
      </c>
      <c r="E57" s="46" t="s">
        <v>38</v>
      </c>
      <c r="F57" s="59">
        <v>3.5</v>
      </c>
      <c r="G57" s="47">
        <v>29952</v>
      </c>
      <c r="H57" s="36">
        <v>6106.79</v>
      </c>
      <c r="I57" s="23">
        <v>3706.82</v>
      </c>
      <c r="J57" s="23">
        <v>2399.9699999999998</v>
      </c>
      <c r="K57" s="58" t="s">
        <v>12</v>
      </c>
    </row>
    <row r="58" spans="1:11" ht="51.75">
      <c r="A58" s="18">
        <v>16</v>
      </c>
      <c r="B58" s="18"/>
      <c r="C58" s="18" t="s">
        <v>39</v>
      </c>
      <c r="D58" s="46" t="s">
        <v>23</v>
      </c>
      <c r="E58" s="46" t="s">
        <v>24</v>
      </c>
      <c r="F58" s="59">
        <v>51</v>
      </c>
      <c r="G58" s="47">
        <v>31079</v>
      </c>
      <c r="H58" s="36">
        <v>45459.27</v>
      </c>
      <c r="I58" s="23">
        <v>45459.27</v>
      </c>
      <c r="J58" s="23">
        <f>H58-I58</f>
        <v>0</v>
      </c>
      <c r="K58" s="58" t="s">
        <v>12</v>
      </c>
    </row>
    <row r="59" spans="1:11" ht="64.5">
      <c r="A59" s="18">
        <v>17</v>
      </c>
      <c r="B59" s="12"/>
      <c r="C59" s="12" t="s">
        <v>40</v>
      </c>
      <c r="D59" s="54" t="s">
        <v>23</v>
      </c>
      <c r="E59" s="54" t="s">
        <v>41</v>
      </c>
      <c r="F59" s="57">
        <v>64</v>
      </c>
      <c r="G59" s="55">
        <v>32540</v>
      </c>
      <c r="H59" s="23">
        <v>1921.72</v>
      </c>
      <c r="I59" s="23">
        <v>1714.37</v>
      </c>
      <c r="J59" s="23">
        <v>207.35</v>
      </c>
      <c r="K59" s="58" t="s">
        <v>12</v>
      </c>
    </row>
    <row r="60" spans="1:11" ht="51.75">
      <c r="A60" s="18">
        <v>18</v>
      </c>
      <c r="B60" s="12"/>
      <c r="C60" s="12" t="s">
        <v>42</v>
      </c>
      <c r="D60" s="54" t="s">
        <v>23</v>
      </c>
      <c r="E60" s="54" t="s">
        <v>43</v>
      </c>
      <c r="F60" s="60">
        <v>15</v>
      </c>
      <c r="G60" s="55">
        <v>29221</v>
      </c>
      <c r="H60" s="23">
        <v>47551.81</v>
      </c>
      <c r="I60" s="23">
        <v>47551.81</v>
      </c>
      <c r="J60" s="23">
        <f t="shared" ref="J60:J107" si="2">H60-I60</f>
        <v>0</v>
      </c>
      <c r="K60" s="58" t="s">
        <v>44</v>
      </c>
    </row>
    <row r="61" spans="1:11" ht="64.5">
      <c r="A61" s="18">
        <v>19</v>
      </c>
      <c r="B61" s="12"/>
      <c r="C61" s="12" t="s">
        <v>45</v>
      </c>
      <c r="D61" s="54" t="s">
        <v>23</v>
      </c>
      <c r="E61" s="54" t="s">
        <v>46</v>
      </c>
      <c r="F61" s="54">
        <v>71</v>
      </c>
      <c r="G61" s="55">
        <v>28856</v>
      </c>
      <c r="H61" s="23">
        <v>10290.4</v>
      </c>
      <c r="I61" s="23">
        <v>10290.4</v>
      </c>
      <c r="J61" s="23">
        <f t="shared" si="2"/>
        <v>0</v>
      </c>
      <c r="K61" s="58" t="s">
        <v>12</v>
      </c>
    </row>
    <row r="62" spans="1:11" ht="51.75">
      <c r="A62" s="18">
        <v>20</v>
      </c>
      <c r="B62" s="12"/>
      <c r="C62" s="12" t="s">
        <v>47</v>
      </c>
      <c r="D62" s="54" t="s">
        <v>23</v>
      </c>
      <c r="E62" s="54" t="s">
        <v>24</v>
      </c>
      <c r="F62" s="54">
        <v>16</v>
      </c>
      <c r="G62" s="55">
        <v>31413</v>
      </c>
      <c r="H62" s="23">
        <v>1486.59</v>
      </c>
      <c r="I62" s="23">
        <v>1486.59</v>
      </c>
      <c r="J62" s="23">
        <f t="shared" si="2"/>
        <v>0</v>
      </c>
      <c r="K62" s="58" t="s">
        <v>12</v>
      </c>
    </row>
    <row r="63" spans="1:11" ht="51.75">
      <c r="A63" s="18">
        <v>21</v>
      </c>
      <c r="B63" s="12"/>
      <c r="C63" s="12" t="s">
        <v>48</v>
      </c>
      <c r="D63" s="54" t="s">
        <v>23</v>
      </c>
      <c r="E63" s="54" t="s">
        <v>49</v>
      </c>
      <c r="F63" s="54">
        <v>34</v>
      </c>
      <c r="G63" s="55">
        <v>31413</v>
      </c>
      <c r="H63" s="23">
        <v>2113.7199999999998</v>
      </c>
      <c r="I63" s="23">
        <v>2113.7199999999998</v>
      </c>
      <c r="J63" s="23">
        <f t="shared" si="2"/>
        <v>0</v>
      </c>
      <c r="K63" s="58" t="s">
        <v>12</v>
      </c>
    </row>
    <row r="64" spans="1:11" ht="51.75">
      <c r="A64" s="18">
        <v>22</v>
      </c>
      <c r="B64" s="12"/>
      <c r="C64" s="12" t="s">
        <v>50</v>
      </c>
      <c r="D64" s="54" t="s">
        <v>23</v>
      </c>
      <c r="E64" s="54" t="s">
        <v>24</v>
      </c>
      <c r="F64" s="54">
        <v>24</v>
      </c>
      <c r="G64" s="55">
        <v>31778</v>
      </c>
      <c r="H64" s="23">
        <v>1823.13</v>
      </c>
      <c r="I64" s="23">
        <v>1786.85</v>
      </c>
      <c r="J64" s="23">
        <f t="shared" si="2"/>
        <v>36.2800000000002</v>
      </c>
      <c r="K64" s="58" t="s">
        <v>51</v>
      </c>
    </row>
    <row r="65" spans="1:11" ht="51.75">
      <c r="A65" s="18">
        <v>23</v>
      </c>
      <c r="B65" s="12"/>
      <c r="C65" s="12" t="s">
        <v>52</v>
      </c>
      <c r="D65" s="54" t="s">
        <v>23</v>
      </c>
      <c r="E65" s="54" t="s">
        <v>24</v>
      </c>
      <c r="F65" s="54">
        <v>41</v>
      </c>
      <c r="G65" s="55">
        <v>31048</v>
      </c>
      <c r="H65" s="23">
        <v>1793.08</v>
      </c>
      <c r="I65" s="23">
        <v>1793.08</v>
      </c>
      <c r="J65" s="23">
        <f t="shared" si="2"/>
        <v>0</v>
      </c>
      <c r="K65" s="58" t="s">
        <v>12</v>
      </c>
    </row>
    <row r="66" spans="1:11" ht="51.75">
      <c r="A66" s="18">
        <v>24</v>
      </c>
      <c r="B66" s="12"/>
      <c r="C66" s="12" t="s">
        <v>53</v>
      </c>
      <c r="D66" s="54" t="s">
        <v>23</v>
      </c>
      <c r="E66" s="54" t="s">
        <v>24</v>
      </c>
      <c r="F66" s="54">
        <v>13</v>
      </c>
      <c r="G66" s="55">
        <v>30682</v>
      </c>
      <c r="H66" s="23">
        <v>0</v>
      </c>
      <c r="I66" s="23">
        <v>0</v>
      </c>
      <c r="J66" s="23">
        <f t="shared" si="2"/>
        <v>0</v>
      </c>
      <c r="K66" s="58" t="s">
        <v>54</v>
      </c>
    </row>
    <row r="67" spans="1:11" ht="51.75">
      <c r="A67" s="18">
        <v>25</v>
      </c>
      <c r="B67" s="12"/>
      <c r="C67" s="12" t="s">
        <v>55</v>
      </c>
      <c r="D67" s="54" t="s">
        <v>23</v>
      </c>
      <c r="E67" s="54" t="s">
        <v>189</v>
      </c>
      <c r="F67" s="54">
        <v>197</v>
      </c>
      <c r="G67" s="55">
        <v>30682</v>
      </c>
      <c r="H67" s="23">
        <v>13491.46</v>
      </c>
      <c r="I67" s="23">
        <v>13491.46</v>
      </c>
      <c r="J67" s="23">
        <f t="shared" si="2"/>
        <v>0</v>
      </c>
      <c r="K67" s="58" t="s">
        <v>12</v>
      </c>
    </row>
    <row r="68" spans="1:11" ht="51.75">
      <c r="A68" s="18">
        <v>26</v>
      </c>
      <c r="B68" s="12"/>
      <c r="C68" s="12" t="s">
        <v>56</v>
      </c>
      <c r="D68" s="54" t="s">
        <v>23</v>
      </c>
      <c r="E68" s="54" t="s">
        <v>24</v>
      </c>
      <c r="F68" s="54">
        <v>11</v>
      </c>
      <c r="G68" s="55">
        <v>30682</v>
      </c>
      <c r="H68" s="23">
        <v>609.47</v>
      </c>
      <c r="I68" s="23">
        <v>609.47</v>
      </c>
      <c r="J68" s="23">
        <f t="shared" si="2"/>
        <v>0</v>
      </c>
      <c r="K68" s="58" t="s">
        <v>12</v>
      </c>
    </row>
    <row r="69" spans="1:11" ht="67.5" customHeight="1">
      <c r="A69" s="18">
        <v>27</v>
      </c>
      <c r="B69" s="12"/>
      <c r="C69" s="12" t="s">
        <v>57</v>
      </c>
      <c r="D69" s="54" t="s">
        <v>23</v>
      </c>
      <c r="E69" s="54" t="s">
        <v>58</v>
      </c>
      <c r="F69" s="54">
        <v>54</v>
      </c>
      <c r="G69" s="55">
        <v>31048</v>
      </c>
      <c r="H69" s="23">
        <v>2011.26</v>
      </c>
      <c r="I69" s="23">
        <v>2011.26</v>
      </c>
      <c r="J69" s="23">
        <f t="shared" si="2"/>
        <v>0</v>
      </c>
      <c r="K69" s="58" t="s">
        <v>12</v>
      </c>
    </row>
    <row r="70" spans="1:11" ht="51.75">
      <c r="A70" s="18">
        <v>28</v>
      </c>
      <c r="B70" s="12"/>
      <c r="C70" s="12" t="s">
        <v>59</v>
      </c>
      <c r="D70" s="54" t="s">
        <v>23</v>
      </c>
      <c r="E70" s="54" t="s">
        <v>24</v>
      </c>
      <c r="F70" s="54">
        <v>43</v>
      </c>
      <c r="G70" s="55">
        <v>32143</v>
      </c>
      <c r="H70" s="23">
        <v>0</v>
      </c>
      <c r="I70" s="23">
        <v>0</v>
      </c>
      <c r="J70" s="23">
        <f t="shared" si="2"/>
        <v>0</v>
      </c>
      <c r="K70" s="58" t="s">
        <v>12</v>
      </c>
    </row>
    <row r="71" spans="1:11" ht="64.5">
      <c r="A71" s="18">
        <v>29</v>
      </c>
      <c r="B71" s="12"/>
      <c r="C71" s="12" t="s">
        <v>60</v>
      </c>
      <c r="D71" s="54" t="s">
        <v>23</v>
      </c>
      <c r="E71" s="54" t="s">
        <v>61</v>
      </c>
      <c r="F71" s="54">
        <v>13</v>
      </c>
      <c r="G71" s="55">
        <v>31413</v>
      </c>
      <c r="H71" s="23">
        <v>0</v>
      </c>
      <c r="I71" s="23">
        <v>0</v>
      </c>
      <c r="J71" s="23">
        <f t="shared" si="2"/>
        <v>0</v>
      </c>
      <c r="K71" s="58" t="s">
        <v>12</v>
      </c>
    </row>
    <row r="72" spans="1:11" ht="51.75">
      <c r="A72" s="18">
        <v>30</v>
      </c>
      <c r="B72" s="12"/>
      <c r="C72" s="12" t="s">
        <v>62</v>
      </c>
      <c r="D72" s="54" t="s">
        <v>23</v>
      </c>
      <c r="E72" s="54" t="s">
        <v>63</v>
      </c>
      <c r="F72" s="54">
        <v>35</v>
      </c>
      <c r="G72" s="55">
        <v>31413</v>
      </c>
      <c r="H72" s="23">
        <v>2209.12</v>
      </c>
      <c r="I72" s="23">
        <v>2166.6999999999998</v>
      </c>
      <c r="J72" s="23">
        <f t="shared" si="2"/>
        <v>42.420000000000073</v>
      </c>
      <c r="K72" s="58" t="s">
        <v>12</v>
      </c>
    </row>
    <row r="73" spans="1:11" ht="51.75">
      <c r="A73" s="18">
        <v>31</v>
      </c>
      <c r="B73" s="12"/>
      <c r="C73" s="12" t="s">
        <v>64</v>
      </c>
      <c r="D73" s="54" t="s">
        <v>23</v>
      </c>
      <c r="E73" s="54" t="s">
        <v>65</v>
      </c>
      <c r="F73" s="54">
        <v>140</v>
      </c>
      <c r="G73" s="55">
        <v>30682</v>
      </c>
      <c r="H73" s="23">
        <v>0</v>
      </c>
      <c r="I73" s="23">
        <v>0</v>
      </c>
      <c r="J73" s="23">
        <f t="shared" si="2"/>
        <v>0</v>
      </c>
      <c r="K73" s="58" t="s">
        <v>66</v>
      </c>
    </row>
    <row r="74" spans="1:11" ht="51.75">
      <c r="A74" s="18">
        <v>32</v>
      </c>
      <c r="B74" s="12"/>
      <c r="C74" s="12" t="s">
        <v>67</v>
      </c>
      <c r="D74" s="54" t="s">
        <v>23</v>
      </c>
      <c r="E74" s="54" t="s">
        <v>68</v>
      </c>
      <c r="F74" s="54">
        <v>65</v>
      </c>
      <c r="G74" s="55">
        <v>30682</v>
      </c>
      <c r="H74" s="23">
        <v>10451.16</v>
      </c>
      <c r="I74" s="23">
        <v>5821.3</v>
      </c>
      <c r="J74" s="23">
        <f t="shared" si="2"/>
        <v>4629.8599999999997</v>
      </c>
      <c r="K74" s="58" t="s">
        <v>12</v>
      </c>
    </row>
    <row r="75" spans="1:11" ht="51.75">
      <c r="A75" s="18">
        <v>33</v>
      </c>
      <c r="B75" s="12"/>
      <c r="C75" s="12" t="s">
        <v>69</v>
      </c>
      <c r="D75" s="54" t="s">
        <v>23</v>
      </c>
      <c r="E75" s="54" t="s">
        <v>24</v>
      </c>
      <c r="F75" s="54">
        <v>87</v>
      </c>
      <c r="G75" s="55">
        <v>31048</v>
      </c>
      <c r="H75" s="23">
        <v>26394.76</v>
      </c>
      <c r="I75" s="23">
        <v>22018.51</v>
      </c>
      <c r="J75" s="23">
        <f t="shared" si="2"/>
        <v>4376.25</v>
      </c>
      <c r="K75" s="58" t="s">
        <v>12</v>
      </c>
    </row>
    <row r="76" spans="1:11" ht="51.75">
      <c r="A76" s="18">
        <v>34</v>
      </c>
      <c r="B76" s="12"/>
      <c r="C76" s="12" t="s">
        <v>70</v>
      </c>
      <c r="D76" s="54" t="s">
        <v>23</v>
      </c>
      <c r="E76" s="54" t="s">
        <v>71</v>
      </c>
      <c r="F76" s="54">
        <v>27</v>
      </c>
      <c r="G76" s="55">
        <v>31048</v>
      </c>
      <c r="H76" s="23">
        <v>3439.56</v>
      </c>
      <c r="I76" s="23">
        <v>3439.56</v>
      </c>
      <c r="J76" s="23">
        <f t="shared" si="2"/>
        <v>0</v>
      </c>
      <c r="K76" s="58" t="s">
        <v>12</v>
      </c>
    </row>
    <row r="77" spans="1:11" ht="51.75">
      <c r="A77" s="18">
        <v>35</v>
      </c>
      <c r="B77" s="12"/>
      <c r="C77" s="12" t="s">
        <v>72</v>
      </c>
      <c r="D77" s="54" t="s">
        <v>23</v>
      </c>
      <c r="E77" s="54" t="s">
        <v>73</v>
      </c>
      <c r="F77" s="54">
        <v>42</v>
      </c>
      <c r="G77" s="55">
        <v>31413</v>
      </c>
      <c r="H77" s="23">
        <v>0</v>
      </c>
      <c r="I77" s="23">
        <v>0</v>
      </c>
      <c r="J77" s="23">
        <f t="shared" si="2"/>
        <v>0</v>
      </c>
      <c r="K77" s="58" t="s">
        <v>12</v>
      </c>
    </row>
    <row r="78" spans="1:11" ht="67.5" customHeight="1">
      <c r="A78" s="18">
        <v>36</v>
      </c>
      <c r="B78" s="12"/>
      <c r="C78" s="12" t="s">
        <v>74</v>
      </c>
      <c r="D78" s="54" t="s">
        <v>23</v>
      </c>
      <c r="E78" s="54" t="s">
        <v>24</v>
      </c>
      <c r="F78" s="54">
        <v>33</v>
      </c>
      <c r="G78" s="55">
        <v>31413</v>
      </c>
      <c r="H78" s="23">
        <v>9587.2900000000009</v>
      </c>
      <c r="I78" s="23">
        <v>9587.2900000000009</v>
      </c>
      <c r="J78" s="23">
        <f t="shared" si="2"/>
        <v>0</v>
      </c>
      <c r="K78" s="58" t="s">
        <v>12</v>
      </c>
    </row>
    <row r="79" spans="1:11" ht="51.75">
      <c r="A79" s="18">
        <v>37</v>
      </c>
      <c r="B79" s="12"/>
      <c r="C79" s="12" t="s">
        <v>75</v>
      </c>
      <c r="D79" s="54" t="s">
        <v>23</v>
      </c>
      <c r="E79" s="54" t="s">
        <v>24</v>
      </c>
      <c r="F79" s="54">
        <v>53</v>
      </c>
      <c r="G79" s="55">
        <v>31778</v>
      </c>
      <c r="H79" s="23">
        <v>25865</v>
      </c>
      <c r="I79" s="23">
        <v>0</v>
      </c>
      <c r="J79" s="23">
        <f t="shared" si="2"/>
        <v>25865</v>
      </c>
      <c r="K79" s="58" t="s">
        <v>76</v>
      </c>
    </row>
    <row r="80" spans="1:11" ht="51.75">
      <c r="A80" s="18">
        <v>38</v>
      </c>
      <c r="B80" s="12"/>
      <c r="C80" s="12" t="s">
        <v>77</v>
      </c>
      <c r="D80" s="54" t="s">
        <v>23</v>
      </c>
      <c r="E80" s="54" t="s">
        <v>63</v>
      </c>
      <c r="F80" s="54">
        <v>13</v>
      </c>
      <c r="G80" s="55">
        <v>31778</v>
      </c>
      <c r="H80" s="23">
        <v>2951.08</v>
      </c>
      <c r="I80" s="23">
        <v>2748.05</v>
      </c>
      <c r="J80" s="23">
        <f t="shared" si="2"/>
        <v>203.02999999999975</v>
      </c>
      <c r="K80" s="58" t="s">
        <v>12</v>
      </c>
    </row>
    <row r="81" spans="1:11" ht="51.75">
      <c r="A81" s="18">
        <v>39</v>
      </c>
      <c r="B81" s="12"/>
      <c r="C81" s="12" t="s">
        <v>78</v>
      </c>
      <c r="D81" s="54" t="s">
        <v>23</v>
      </c>
      <c r="E81" s="54" t="s">
        <v>49</v>
      </c>
      <c r="F81" s="54">
        <v>99</v>
      </c>
      <c r="G81" s="55">
        <v>31778</v>
      </c>
      <c r="H81" s="23">
        <v>3738.11</v>
      </c>
      <c r="I81" s="23">
        <v>3476.44</v>
      </c>
      <c r="J81" s="23">
        <f t="shared" si="2"/>
        <v>261.67000000000007</v>
      </c>
      <c r="K81" s="58" t="s">
        <v>12</v>
      </c>
    </row>
    <row r="82" spans="1:11" ht="51.75">
      <c r="A82" s="18">
        <v>40</v>
      </c>
      <c r="B82" s="12"/>
      <c r="C82" s="12" t="s">
        <v>79</v>
      </c>
      <c r="D82" s="54" t="s">
        <v>23</v>
      </c>
      <c r="E82" s="54" t="s">
        <v>24</v>
      </c>
      <c r="F82" s="57">
        <v>19</v>
      </c>
      <c r="G82" s="55">
        <v>31413</v>
      </c>
      <c r="H82" s="23">
        <v>3533.18</v>
      </c>
      <c r="I82" s="23">
        <v>3533.18</v>
      </c>
      <c r="J82" s="23">
        <f t="shared" si="2"/>
        <v>0</v>
      </c>
      <c r="K82" s="58" t="s">
        <v>80</v>
      </c>
    </row>
    <row r="83" spans="1:11" ht="64.5">
      <c r="A83" s="18">
        <v>41</v>
      </c>
      <c r="B83" s="12"/>
      <c r="C83" s="12" t="s">
        <v>81</v>
      </c>
      <c r="D83" s="54" t="s">
        <v>23</v>
      </c>
      <c r="E83" s="54" t="s">
        <v>24</v>
      </c>
      <c r="F83" s="57">
        <v>102</v>
      </c>
      <c r="G83" s="55">
        <v>30682</v>
      </c>
      <c r="H83" s="23">
        <v>48581.3</v>
      </c>
      <c r="I83" s="23">
        <v>48581.3</v>
      </c>
      <c r="J83" s="23">
        <f t="shared" si="2"/>
        <v>0</v>
      </c>
      <c r="K83" s="58" t="s">
        <v>12</v>
      </c>
    </row>
    <row r="84" spans="1:11" ht="64.5">
      <c r="A84" s="18">
        <v>42</v>
      </c>
      <c r="B84" s="12"/>
      <c r="C84" s="12" t="s">
        <v>82</v>
      </c>
      <c r="D84" s="54" t="s">
        <v>23</v>
      </c>
      <c r="E84" s="54" t="s">
        <v>83</v>
      </c>
      <c r="F84" s="57">
        <v>179</v>
      </c>
      <c r="G84" s="55">
        <v>33239</v>
      </c>
      <c r="H84" s="23">
        <v>0</v>
      </c>
      <c r="I84" s="23">
        <v>0</v>
      </c>
      <c r="J84" s="23">
        <f t="shared" si="2"/>
        <v>0</v>
      </c>
      <c r="K84" s="58" t="s">
        <v>12</v>
      </c>
    </row>
    <row r="85" spans="1:11" ht="51.75">
      <c r="A85" s="18">
        <v>43</v>
      </c>
      <c r="B85" s="12"/>
      <c r="C85" s="12" t="s">
        <v>84</v>
      </c>
      <c r="D85" s="54" t="s">
        <v>23</v>
      </c>
      <c r="E85" s="54" t="s">
        <v>85</v>
      </c>
      <c r="F85" s="57">
        <v>96</v>
      </c>
      <c r="G85" s="55">
        <v>29587</v>
      </c>
      <c r="H85" s="23">
        <v>53196.07</v>
      </c>
      <c r="I85" s="23">
        <v>16972.59</v>
      </c>
      <c r="J85" s="23">
        <f t="shared" si="2"/>
        <v>36223.479999999996</v>
      </c>
      <c r="K85" s="58" t="s">
        <v>86</v>
      </c>
    </row>
    <row r="86" spans="1:11" ht="51.75">
      <c r="A86" s="18">
        <v>44</v>
      </c>
      <c r="B86" s="12"/>
      <c r="C86" s="12" t="s">
        <v>87</v>
      </c>
      <c r="D86" s="54" t="s">
        <v>23</v>
      </c>
      <c r="E86" s="54" t="s">
        <v>88</v>
      </c>
      <c r="F86" s="57">
        <v>81</v>
      </c>
      <c r="G86" s="55">
        <v>28491</v>
      </c>
      <c r="H86" s="23">
        <v>0</v>
      </c>
      <c r="I86" s="23">
        <v>0</v>
      </c>
      <c r="J86" s="23">
        <f t="shared" si="2"/>
        <v>0</v>
      </c>
      <c r="K86" s="58" t="s">
        <v>12</v>
      </c>
    </row>
    <row r="87" spans="1:11" ht="64.5">
      <c r="A87" s="18">
        <v>45</v>
      </c>
      <c r="B87" s="12"/>
      <c r="C87" s="12" t="s">
        <v>89</v>
      </c>
      <c r="D87" s="54" t="s">
        <v>23</v>
      </c>
      <c r="E87" s="54" t="s">
        <v>90</v>
      </c>
      <c r="F87" s="57">
        <v>115</v>
      </c>
      <c r="G87" s="55">
        <v>28460</v>
      </c>
      <c r="H87" s="23">
        <v>33623.660000000003</v>
      </c>
      <c r="I87" s="23">
        <v>23166.7</v>
      </c>
      <c r="J87" s="23">
        <f t="shared" si="2"/>
        <v>10456.960000000003</v>
      </c>
      <c r="K87" s="58" t="s">
        <v>12</v>
      </c>
    </row>
    <row r="88" spans="1:11" ht="51.75">
      <c r="A88" s="18">
        <v>46</v>
      </c>
      <c r="B88" s="12"/>
      <c r="C88" s="12" t="s">
        <v>91</v>
      </c>
      <c r="D88" s="54" t="s">
        <v>23</v>
      </c>
      <c r="E88" s="54" t="s">
        <v>85</v>
      </c>
      <c r="F88" s="57">
        <v>93</v>
      </c>
      <c r="G88" s="55">
        <v>29587</v>
      </c>
      <c r="H88" s="23">
        <v>30640.71</v>
      </c>
      <c r="I88" s="23">
        <v>19027.88</v>
      </c>
      <c r="J88" s="23">
        <f t="shared" si="2"/>
        <v>11612.829999999998</v>
      </c>
      <c r="K88" s="58" t="s">
        <v>12</v>
      </c>
    </row>
    <row r="89" spans="1:11" ht="51.75">
      <c r="A89" s="18">
        <v>47</v>
      </c>
      <c r="B89" s="12"/>
      <c r="C89" s="12" t="s">
        <v>92</v>
      </c>
      <c r="D89" s="54" t="s">
        <v>23</v>
      </c>
      <c r="E89" s="54" t="s">
        <v>93</v>
      </c>
      <c r="F89" s="57">
        <v>737</v>
      </c>
      <c r="G89" s="55">
        <v>18994</v>
      </c>
      <c r="H89" s="23">
        <v>150355.97</v>
      </c>
      <c r="I89" s="23">
        <v>150355.97</v>
      </c>
      <c r="J89" s="23">
        <f t="shared" si="2"/>
        <v>0</v>
      </c>
      <c r="K89" s="58" t="s">
        <v>94</v>
      </c>
    </row>
    <row r="90" spans="1:11" ht="51.75">
      <c r="A90" s="18">
        <v>48</v>
      </c>
      <c r="B90" s="12"/>
      <c r="C90" s="12" t="s">
        <v>95</v>
      </c>
      <c r="D90" s="54" t="s">
        <v>23</v>
      </c>
      <c r="E90" s="54" t="s">
        <v>85</v>
      </c>
      <c r="F90" s="57">
        <v>66</v>
      </c>
      <c r="G90" s="55">
        <v>28491</v>
      </c>
      <c r="H90" s="23">
        <v>38222.629999999997</v>
      </c>
      <c r="I90" s="23">
        <v>25685.61</v>
      </c>
      <c r="J90" s="23">
        <f t="shared" si="2"/>
        <v>12537.019999999997</v>
      </c>
      <c r="K90" s="58" t="s">
        <v>12</v>
      </c>
    </row>
    <row r="91" spans="1:11" ht="51.75">
      <c r="A91" s="18">
        <v>49</v>
      </c>
      <c r="B91" s="12"/>
      <c r="C91" s="12" t="s">
        <v>96</v>
      </c>
      <c r="D91" s="54" t="s">
        <v>23</v>
      </c>
      <c r="E91" s="54" t="s">
        <v>97</v>
      </c>
      <c r="F91" s="57">
        <v>324</v>
      </c>
      <c r="G91" s="55">
        <v>28491</v>
      </c>
      <c r="H91" s="23">
        <v>632112.75</v>
      </c>
      <c r="I91" s="23">
        <v>539560.5</v>
      </c>
      <c r="J91" s="23">
        <f t="shared" si="2"/>
        <v>92552.25</v>
      </c>
      <c r="K91" s="58" t="s">
        <v>98</v>
      </c>
    </row>
    <row r="92" spans="1:11" ht="51.75">
      <c r="A92" s="18">
        <v>50</v>
      </c>
      <c r="B92" s="12"/>
      <c r="C92" s="12" t="s">
        <v>99</v>
      </c>
      <c r="D92" s="54" t="s">
        <v>23</v>
      </c>
      <c r="E92" s="54" t="s">
        <v>43</v>
      </c>
      <c r="F92" s="57">
        <v>130</v>
      </c>
      <c r="G92" s="55">
        <v>28856</v>
      </c>
      <c r="H92" s="23">
        <v>110825.19</v>
      </c>
      <c r="I92" s="23">
        <v>110825.19</v>
      </c>
      <c r="J92" s="23">
        <f t="shared" si="2"/>
        <v>0</v>
      </c>
      <c r="K92" s="58" t="s">
        <v>33</v>
      </c>
    </row>
    <row r="93" spans="1:11" ht="77.25">
      <c r="A93" s="18">
        <v>51</v>
      </c>
      <c r="B93" s="12"/>
      <c r="C93" s="12" t="s">
        <v>100</v>
      </c>
      <c r="D93" s="54" t="s">
        <v>23</v>
      </c>
      <c r="E93" s="54" t="s">
        <v>101</v>
      </c>
      <c r="F93" s="57">
        <v>318</v>
      </c>
      <c r="G93" s="55">
        <v>31413</v>
      </c>
      <c r="H93" s="23">
        <v>430414.62</v>
      </c>
      <c r="I93" s="23">
        <v>404549.62</v>
      </c>
      <c r="J93" s="23">
        <f t="shared" si="2"/>
        <v>25865</v>
      </c>
      <c r="K93" s="58" t="s">
        <v>102</v>
      </c>
    </row>
    <row r="94" spans="1:11" ht="51.75">
      <c r="A94" s="18">
        <v>52</v>
      </c>
      <c r="B94" s="12"/>
      <c r="C94" s="12" t="s">
        <v>103</v>
      </c>
      <c r="D94" s="54" t="s">
        <v>23</v>
      </c>
      <c r="E94" s="54" t="s">
        <v>24</v>
      </c>
      <c r="F94" s="57">
        <v>13</v>
      </c>
      <c r="G94" s="55">
        <v>31413</v>
      </c>
      <c r="H94" s="23">
        <v>3974.84</v>
      </c>
      <c r="I94" s="23">
        <v>3974.84</v>
      </c>
      <c r="J94" s="23">
        <f t="shared" si="2"/>
        <v>0</v>
      </c>
      <c r="K94" s="58" t="s">
        <v>104</v>
      </c>
    </row>
    <row r="95" spans="1:11" ht="51.75">
      <c r="A95" s="18">
        <v>53</v>
      </c>
      <c r="B95" s="12"/>
      <c r="C95" s="12" t="s">
        <v>105</v>
      </c>
      <c r="D95" s="54" t="s">
        <v>23</v>
      </c>
      <c r="E95" s="54" t="s">
        <v>61</v>
      </c>
      <c r="F95" s="57">
        <v>102</v>
      </c>
      <c r="G95" s="55">
        <v>31778</v>
      </c>
      <c r="H95" s="23">
        <v>0</v>
      </c>
      <c r="I95" s="23">
        <v>0</v>
      </c>
      <c r="J95" s="23">
        <f t="shared" si="2"/>
        <v>0</v>
      </c>
      <c r="K95" s="58" t="s">
        <v>106</v>
      </c>
    </row>
    <row r="96" spans="1:11" ht="51.75">
      <c r="A96" s="18">
        <v>54</v>
      </c>
      <c r="B96" s="12"/>
      <c r="C96" s="12" t="s">
        <v>107</v>
      </c>
      <c r="D96" s="54" t="s">
        <v>23</v>
      </c>
      <c r="E96" s="54" t="s">
        <v>24</v>
      </c>
      <c r="F96" s="57">
        <v>11</v>
      </c>
      <c r="G96" s="55">
        <v>31778</v>
      </c>
      <c r="H96" s="23">
        <v>104626.42</v>
      </c>
      <c r="I96" s="23">
        <v>103057.02</v>
      </c>
      <c r="J96" s="23">
        <f t="shared" si="2"/>
        <v>1569.3999999999942</v>
      </c>
      <c r="K96" s="58" t="s">
        <v>12</v>
      </c>
    </row>
    <row r="97" spans="1:11" ht="51.75">
      <c r="A97" s="18">
        <v>55</v>
      </c>
      <c r="B97" s="12"/>
      <c r="C97" s="12" t="s">
        <v>108</v>
      </c>
      <c r="D97" s="54" t="s">
        <v>23</v>
      </c>
      <c r="E97" s="54" t="s">
        <v>61</v>
      </c>
      <c r="F97" s="57">
        <v>331</v>
      </c>
      <c r="G97" s="55">
        <v>28856</v>
      </c>
      <c r="H97" s="23">
        <v>599195.98</v>
      </c>
      <c r="I97" s="23">
        <v>531486.82999999996</v>
      </c>
      <c r="J97" s="23">
        <f t="shared" si="2"/>
        <v>67709.150000000023</v>
      </c>
      <c r="K97" s="58" t="s">
        <v>109</v>
      </c>
    </row>
    <row r="98" spans="1:11" ht="51.75">
      <c r="A98" s="18">
        <v>56</v>
      </c>
      <c r="B98" s="12"/>
      <c r="C98" s="12" t="s">
        <v>110</v>
      </c>
      <c r="D98" s="54" t="s">
        <v>23</v>
      </c>
      <c r="E98" s="54" t="s">
        <v>24</v>
      </c>
      <c r="F98" s="57">
        <v>105</v>
      </c>
      <c r="G98" s="55">
        <v>28856</v>
      </c>
      <c r="H98" s="23">
        <v>18641.2</v>
      </c>
      <c r="I98" s="23">
        <v>18641.2</v>
      </c>
      <c r="J98" s="23">
        <f t="shared" si="2"/>
        <v>0</v>
      </c>
      <c r="K98" s="58" t="s">
        <v>111</v>
      </c>
    </row>
    <row r="99" spans="1:11" ht="51.75">
      <c r="A99" s="18">
        <v>57</v>
      </c>
      <c r="B99" s="12"/>
      <c r="C99" s="12" t="s">
        <v>112</v>
      </c>
      <c r="D99" s="54" t="s">
        <v>23</v>
      </c>
      <c r="E99" s="54" t="s">
        <v>113</v>
      </c>
      <c r="F99" s="57">
        <v>9</v>
      </c>
      <c r="G99" s="55">
        <v>20090</v>
      </c>
      <c r="H99" s="23">
        <v>285770.38</v>
      </c>
      <c r="I99" s="23">
        <v>285770.38</v>
      </c>
      <c r="J99" s="23">
        <f t="shared" si="2"/>
        <v>0</v>
      </c>
      <c r="K99" s="58" t="s">
        <v>12</v>
      </c>
    </row>
    <row r="100" spans="1:11" ht="51.75">
      <c r="A100" s="18">
        <v>58</v>
      </c>
      <c r="B100" s="12"/>
      <c r="C100" s="12" t="s">
        <v>114</v>
      </c>
      <c r="D100" s="54" t="s">
        <v>23</v>
      </c>
      <c r="E100" s="54" t="s">
        <v>24</v>
      </c>
      <c r="F100" s="54">
        <v>9</v>
      </c>
      <c r="G100" s="55">
        <v>29587</v>
      </c>
      <c r="H100" s="23">
        <v>2540.9299999999998</v>
      </c>
      <c r="I100" s="23">
        <v>2540.9299999999998</v>
      </c>
      <c r="J100" s="23">
        <f t="shared" si="2"/>
        <v>0</v>
      </c>
      <c r="K100" s="58" t="s">
        <v>115</v>
      </c>
    </row>
    <row r="101" spans="1:11" ht="51.75">
      <c r="A101" s="18">
        <v>59</v>
      </c>
      <c r="B101" s="12"/>
      <c r="C101" s="12" t="s">
        <v>116</v>
      </c>
      <c r="D101" s="54" t="s">
        <v>23</v>
      </c>
      <c r="E101" s="54" t="s">
        <v>97</v>
      </c>
      <c r="F101" s="54">
        <v>187</v>
      </c>
      <c r="G101" s="55">
        <v>28856</v>
      </c>
      <c r="H101" s="23">
        <v>26571.89</v>
      </c>
      <c r="I101" s="23">
        <v>26571.89</v>
      </c>
      <c r="J101" s="23">
        <f t="shared" si="2"/>
        <v>0</v>
      </c>
      <c r="K101" s="58" t="s">
        <v>12</v>
      </c>
    </row>
    <row r="102" spans="1:11" ht="51.75">
      <c r="A102" s="18">
        <v>60</v>
      </c>
      <c r="B102" s="12"/>
      <c r="C102" s="12" t="s">
        <v>117</v>
      </c>
      <c r="D102" s="54" t="s">
        <v>23</v>
      </c>
      <c r="E102" s="54" t="s">
        <v>85</v>
      </c>
      <c r="F102" s="54">
        <v>64</v>
      </c>
      <c r="G102" s="55">
        <v>28856</v>
      </c>
      <c r="H102" s="23">
        <v>24670.97</v>
      </c>
      <c r="I102" s="23">
        <v>15986.79</v>
      </c>
      <c r="J102" s="23">
        <f t="shared" si="2"/>
        <v>8684.18</v>
      </c>
      <c r="K102" s="58" t="s">
        <v>12</v>
      </c>
    </row>
    <row r="103" spans="1:11" ht="51.75">
      <c r="A103" s="18">
        <v>61</v>
      </c>
      <c r="B103" s="12"/>
      <c r="C103" s="12" t="s">
        <v>118</v>
      </c>
      <c r="D103" s="54" t="s">
        <v>23</v>
      </c>
      <c r="E103" s="54" t="s">
        <v>46</v>
      </c>
      <c r="F103" s="57">
        <v>22</v>
      </c>
      <c r="G103" s="55">
        <v>29952</v>
      </c>
      <c r="H103" s="23">
        <v>63416.65</v>
      </c>
      <c r="I103" s="23">
        <v>63416.65</v>
      </c>
      <c r="J103" s="23">
        <f t="shared" si="2"/>
        <v>0</v>
      </c>
      <c r="K103" s="58" t="s">
        <v>12</v>
      </c>
    </row>
    <row r="104" spans="1:11" ht="51.75">
      <c r="A104" s="18">
        <v>62</v>
      </c>
      <c r="B104" s="12"/>
      <c r="C104" s="12" t="s">
        <v>119</v>
      </c>
      <c r="D104" s="54" t="s">
        <v>23</v>
      </c>
      <c r="E104" s="54" t="s">
        <v>120</v>
      </c>
      <c r="F104" s="57">
        <v>64</v>
      </c>
      <c r="G104" s="55">
        <v>29952</v>
      </c>
      <c r="H104" s="23">
        <v>0</v>
      </c>
      <c r="I104" s="23">
        <v>0</v>
      </c>
      <c r="J104" s="23">
        <f t="shared" si="2"/>
        <v>0</v>
      </c>
      <c r="K104" s="58" t="s">
        <v>121</v>
      </c>
    </row>
    <row r="105" spans="1:11" ht="51.75">
      <c r="A105" s="18">
        <v>63</v>
      </c>
      <c r="B105" s="12"/>
      <c r="C105" s="12" t="s">
        <v>122</v>
      </c>
      <c r="D105" s="54" t="s">
        <v>23</v>
      </c>
      <c r="E105" s="54" t="s">
        <v>24</v>
      </c>
      <c r="F105" s="57">
        <v>14</v>
      </c>
      <c r="G105" s="55">
        <v>29952</v>
      </c>
      <c r="H105" s="23">
        <v>62541.2</v>
      </c>
      <c r="I105" s="23">
        <v>62541.2</v>
      </c>
      <c r="J105" s="23">
        <f t="shared" si="2"/>
        <v>0</v>
      </c>
      <c r="K105" s="58" t="s">
        <v>12</v>
      </c>
    </row>
    <row r="106" spans="1:11" ht="51.75">
      <c r="A106" s="18">
        <v>64</v>
      </c>
      <c r="B106" s="12"/>
      <c r="C106" s="12" t="s">
        <v>123</v>
      </c>
      <c r="D106" s="54" t="s">
        <v>23</v>
      </c>
      <c r="E106" s="54" t="s">
        <v>24</v>
      </c>
      <c r="F106" s="57">
        <v>140</v>
      </c>
      <c r="G106" s="55">
        <v>28491</v>
      </c>
      <c r="H106" s="23">
        <v>13061.1</v>
      </c>
      <c r="I106" s="23">
        <v>13061.1</v>
      </c>
      <c r="J106" s="23">
        <f t="shared" si="2"/>
        <v>0</v>
      </c>
      <c r="K106" s="58" t="s">
        <v>124</v>
      </c>
    </row>
    <row r="107" spans="1:11" ht="64.5">
      <c r="A107" s="18">
        <v>65</v>
      </c>
      <c r="B107" s="12"/>
      <c r="C107" s="12" t="s">
        <v>125</v>
      </c>
      <c r="D107" s="54" t="s">
        <v>23</v>
      </c>
      <c r="E107" s="54" t="s">
        <v>126</v>
      </c>
      <c r="F107" s="57">
        <v>214</v>
      </c>
      <c r="G107" s="55">
        <v>30317</v>
      </c>
      <c r="H107" s="23">
        <v>91196.12</v>
      </c>
      <c r="I107" s="23">
        <v>91196.12</v>
      </c>
      <c r="J107" s="23">
        <f t="shared" si="2"/>
        <v>0</v>
      </c>
      <c r="K107" s="58" t="s">
        <v>12</v>
      </c>
    </row>
    <row r="108" spans="1:11" ht="120" customHeight="1">
      <c r="A108" s="18">
        <v>66</v>
      </c>
      <c r="B108" s="12"/>
      <c r="C108" s="12" t="s">
        <v>127</v>
      </c>
      <c r="D108" s="54" t="s">
        <v>23</v>
      </c>
      <c r="E108" s="54" t="s">
        <v>128</v>
      </c>
      <c r="F108" s="57">
        <v>3825</v>
      </c>
      <c r="G108" s="55">
        <v>28856</v>
      </c>
      <c r="H108" s="23">
        <v>3002336.03</v>
      </c>
      <c r="I108" s="23">
        <v>3001099.89</v>
      </c>
      <c r="J108" s="23">
        <v>1236.1400000000001</v>
      </c>
      <c r="K108" s="58" t="s">
        <v>129</v>
      </c>
    </row>
    <row r="109" spans="1:11" ht="51.75">
      <c r="A109" s="18">
        <v>67</v>
      </c>
      <c r="B109" s="12"/>
      <c r="C109" s="12" t="s">
        <v>130</v>
      </c>
      <c r="D109" s="54"/>
      <c r="E109" s="54" t="s">
        <v>131</v>
      </c>
      <c r="F109" s="57">
        <v>310</v>
      </c>
      <c r="G109" s="55">
        <v>24108</v>
      </c>
      <c r="H109" s="23">
        <v>0</v>
      </c>
      <c r="I109" s="23">
        <v>0</v>
      </c>
      <c r="J109" s="23">
        <f t="shared" ref="J109:J133" si="3">H109-I109</f>
        <v>0</v>
      </c>
      <c r="K109" s="58" t="s">
        <v>12</v>
      </c>
    </row>
    <row r="110" spans="1:11" ht="69.75" customHeight="1">
      <c r="A110" s="18">
        <v>68</v>
      </c>
      <c r="B110" s="12"/>
      <c r="C110" s="12" t="s">
        <v>132</v>
      </c>
      <c r="D110" s="54" t="s">
        <v>23</v>
      </c>
      <c r="E110" s="54" t="s">
        <v>133</v>
      </c>
      <c r="F110" s="57">
        <v>2351</v>
      </c>
      <c r="G110" s="55">
        <v>24108</v>
      </c>
      <c r="H110" s="23">
        <v>1600262.71</v>
      </c>
      <c r="I110" s="23">
        <v>1470937.71</v>
      </c>
      <c r="J110" s="23">
        <f t="shared" si="3"/>
        <v>129325</v>
      </c>
      <c r="K110" s="58" t="s">
        <v>134</v>
      </c>
    </row>
    <row r="111" spans="1:11" ht="51.75">
      <c r="A111" s="18">
        <v>69</v>
      </c>
      <c r="B111" s="12"/>
      <c r="C111" s="12" t="s">
        <v>135</v>
      </c>
      <c r="D111" s="54" t="s">
        <v>23</v>
      </c>
      <c r="E111" s="54" t="s">
        <v>61</v>
      </c>
      <c r="F111" s="57">
        <v>109</v>
      </c>
      <c r="G111" s="55">
        <v>29587</v>
      </c>
      <c r="H111" s="23">
        <v>175545.37</v>
      </c>
      <c r="I111" s="23">
        <v>149680.37</v>
      </c>
      <c r="J111" s="23">
        <f t="shared" si="3"/>
        <v>25865</v>
      </c>
      <c r="K111" s="58" t="s">
        <v>136</v>
      </c>
    </row>
    <row r="112" spans="1:11" ht="51.75">
      <c r="A112" s="18">
        <v>70</v>
      </c>
      <c r="B112" s="12"/>
      <c r="C112" s="12" t="s">
        <v>137</v>
      </c>
      <c r="D112" s="54" t="s">
        <v>138</v>
      </c>
      <c r="E112" s="54" t="s">
        <v>139</v>
      </c>
      <c r="F112" s="54">
        <v>140</v>
      </c>
      <c r="G112" s="55">
        <v>31048</v>
      </c>
      <c r="H112" s="23">
        <v>0</v>
      </c>
      <c r="I112" s="23">
        <v>0</v>
      </c>
      <c r="J112" s="23">
        <f t="shared" si="3"/>
        <v>0</v>
      </c>
      <c r="K112" s="58" t="s">
        <v>12</v>
      </c>
    </row>
    <row r="113" spans="1:11" ht="51.75">
      <c r="A113" s="18">
        <v>71</v>
      </c>
      <c r="B113" s="12"/>
      <c r="C113" s="12" t="s">
        <v>140</v>
      </c>
      <c r="D113" s="54" t="s">
        <v>23</v>
      </c>
      <c r="E113" s="54" t="s">
        <v>85</v>
      </c>
      <c r="F113" s="54">
        <v>13</v>
      </c>
      <c r="G113" s="55">
        <v>31079</v>
      </c>
      <c r="H113" s="23">
        <v>217196.69</v>
      </c>
      <c r="I113" s="23">
        <v>120326.97</v>
      </c>
      <c r="J113" s="23">
        <f t="shared" si="3"/>
        <v>96869.72</v>
      </c>
      <c r="K113" s="58" t="s">
        <v>12</v>
      </c>
    </row>
    <row r="114" spans="1:11" ht="51.75">
      <c r="A114" s="18">
        <v>72</v>
      </c>
      <c r="B114" s="12"/>
      <c r="C114" s="12" t="s">
        <v>141</v>
      </c>
      <c r="D114" s="54" t="s">
        <v>23</v>
      </c>
      <c r="E114" s="54" t="s">
        <v>97</v>
      </c>
      <c r="F114" s="54">
        <v>499</v>
      </c>
      <c r="G114" s="55">
        <v>13881</v>
      </c>
      <c r="H114" s="23">
        <v>279004.77</v>
      </c>
      <c r="I114" s="23">
        <v>279004.77</v>
      </c>
      <c r="J114" s="23">
        <f t="shared" si="3"/>
        <v>0</v>
      </c>
      <c r="K114" s="58" t="s">
        <v>12</v>
      </c>
    </row>
    <row r="115" spans="1:11" ht="51.75">
      <c r="A115" s="18">
        <v>73</v>
      </c>
      <c r="B115" s="12"/>
      <c r="C115" s="12" t="s">
        <v>142</v>
      </c>
      <c r="D115" s="54" t="s">
        <v>23</v>
      </c>
      <c r="E115" s="54" t="s">
        <v>85</v>
      </c>
      <c r="F115" s="54">
        <v>31</v>
      </c>
      <c r="G115" s="55">
        <v>29952</v>
      </c>
      <c r="H115" s="23">
        <v>20498.310000000001</v>
      </c>
      <c r="I115" s="23">
        <v>12380.98</v>
      </c>
      <c r="J115" s="23">
        <f t="shared" si="3"/>
        <v>8117.3300000000017</v>
      </c>
      <c r="K115" s="58" t="s">
        <v>143</v>
      </c>
    </row>
    <row r="116" spans="1:11" ht="64.5">
      <c r="A116" s="18">
        <v>74</v>
      </c>
      <c r="B116" s="12"/>
      <c r="C116" s="12" t="s">
        <v>144</v>
      </c>
      <c r="D116" s="54" t="s">
        <v>23</v>
      </c>
      <c r="E116" s="54" t="s">
        <v>24</v>
      </c>
      <c r="F116" s="54">
        <v>29</v>
      </c>
      <c r="G116" s="55">
        <v>30682</v>
      </c>
      <c r="H116" s="23">
        <v>19793.669999999998</v>
      </c>
      <c r="I116" s="23">
        <v>19793.669999999998</v>
      </c>
      <c r="J116" s="23">
        <f t="shared" si="3"/>
        <v>0</v>
      </c>
      <c r="K116" s="58" t="s">
        <v>12</v>
      </c>
    </row>
    <row r="117" spans="1:11" ht="51.75">
      <c r="A117" s="18">
        <v>75</v>
      </c>
      <c r="B117" s="12"/>
      <c r="C117" s="12" t="s">
        <v>145</v>
      </c>
      <c r="D117" s="54" t="s">
        <v>23</v>
      </c>
      <c r="E117" s="54" t="s">
        <v>85</v>
      </c>
      <c r="F117" s="54">
        <v>29</v>
      </c>
      <c r="G117" s="55">
        <v>28126</v>
      </c>
      <c r="H117" s="23">
        <v>14144.42</v>
      </c>
      <c r="I117" s="23">
        <v>9349.4599999999991</v>
      </c>
      <c r="J117" s="23">
        <f t="shared" si="3"/>
        <v>4794.9600000000009</v>
      </c>
      <c r="K117" s="58" t="s">
        <v>12</v>
      </c>
    </row>
    <row r="118" spans="1:11" ht="51.75">
      <c r="A118" s="18">
        <v>76</v>
      </c>
      <c r="B118" s="12"/>
      <c r="C118" s="12" t="s">
        <v>146</v>
      </c>
      <c r="D118" s="54" t="s">
        <v>23</v>
      </c>
      <c r="E118" s="54" t="s">
        <v>58</v>
      </c>
      <c r="F118" s="54">
        <v>113</v>
      </c>
      <c r="G118" s="55">
        <v>28491</v>
      </c>
      <c r="H118" s="23">
        <v>87117.82</v>
      </c>
      <c r="I118" s="23">
        <v>58630.29</v>
      </c>
      <c r="J118" s="23">
        <f t="shared" si="3"/>
        <v>28487.530000000006</v>
      </c>
      <c r="K118" s="58" t="s">
        <v>12</v>
      </c>
    </row>
    <row r="119" spans="1:11" ht="64.5" customHeight="1">
      <c r="A119" s="18">
        <v>77</v>
      </c>
      <c r="B119" s="12"/>
      <c r="C119" s="12" t="s">
        <v>147</v>
      </c>
      <c r="D119" s="54" t="s">
        <v>23</v>
      </c>
      <c r="E119" s="54" t="s">
        <v>24</v>
      </c>
      <c r="F119" s="54">
        <v>144</v>
      </c>
      <c r="G119" s="55">
        <v>29952</v>
      </c>
      <c r="H119" s="23">
        <v>77936.27</v>
      </c>
      <c r="I119" s="23">
        <v>77936.27</v>
      </c>
      <c r="J119" s="23">
        <f t="shared" si="3"/>
        <v>0</v>
      </c>
      <c r="K119" s="58" t="s">
        <v>148</v>
      </c>
    </row>
    <row r="120" spans="1:11" ht="93" customHeight="1">
      <c r="A120" s="18">
        <v>78</v>
      </c>
      <c r="B120" s="12"/>
      <c r="C120" s="12" t="s">
        <v>149</v>
      </c>
      <c r="D120" s="54" t="s">
        <v>23</v>
      </c>
      <c r="E120" s="54" t="s">
        <v>128</v>
      </c>
      <c r="F120" s="54">
        <v>2827</v>
      </c>
      <c r="G120" s="55">
        <v>28856</v>
      </c>
      <c r="H120" s="23">
        <v>0</v>
      </c>
      <c r="I120" s="23">
        <v>0</v>
      </c>
      <c r="J120" s="23">
        <f t="shared" si="3"/>
        <v>0</v>
      </c>
      <c r="K120" s="58" t="s">
        <v>150</v>
      </c>
    </row>
    <row r="121" spans="1:11" ht="51.75">
      <c r="A121" s="18">
        <v>79</v>
      </c>
      <c r="B121" s="12"/>
      <c r="C121" s="12" t="s">
        <v>151</v>
      </c>
      <c r="D121" s="54" t="s">
        <v>138</v>
      </c>
      <c r="E121" s="54" t="s">
        <v>152</v>
      </c>
      <c r="F121" s="54">
        <v>272</v>
      </c>
      <c r="G121" s="55">
        <v>31048</v>
      </c>
      <c r="H121" s="23">
        <v>5640265.3399999999</v>
      </c>
      <c r="I121" s="23">
        <v>5640265.3399999999</v>
      </c>
      <c r="J121" s="23">
        <f t="shared" si="3"/>
        <v>0</v>
      </c>
      <c r="K121" s="58" t="s">
        <v>12</v>
      </c>
    </row>
    <row r="122" spans="1:11" ht="51.75">
      <c r="A122" s="18">
        <v>80</v>
      </c>
      <c r="B122" s="12"/>
      <c r="C122" s="12" t="s">
        <v>153</v>
      </c>
      <c r="D122" s="54" t="s">
        <v>23</v>
      </c>
      <c r="E122" s="54" t="s">
        <v>85</v>
      </c>
      <c r="F122" s="54">
        <v>14</v>
      </c>
      <c r="G122" s="55">
        <v>31048</v>
      </c>
      <c r="H122" s="23">
        <v>7473.35</v>
      </c>
      <c r="I122" s="23">
        <v>4132.76</v>
      </c>
      <c r="J122" s="23">
        <f t="shared" si="3"/>
        <v>3340.59</v>
      </c>
      <c r="K122" s="58" t="s">
        <v>12</v>
      </c>
    </row>
    <row r="123" spans="1:11" ht="51.75">
      <c r="A123" s="18">
        <v>81</v>
      </c>
      <c r="B123" s="12"/>
      <c r="C123" s="12" t="s">
        <v>154</v>
      </c>
      <c r="D123" s="54" t="s">
        <v>23</v>
      </c>
      <c r="E123" s="54" t="s">
        <v>128</v>
      </c>
      <c r="F123" s="54">
        <v>192</v>
      </c>
      <c r="G123" s="55">
        <v>31048</v>
      </c>
      <c r="H123" s="23">
        <v>384642.25</v>
      </c>
      <c r="I123" s="23">
        <v>384642.25</v>
      </c>
      <c r="J123" s="23">
        <f t="shared" si="3"/>
        <v>0</v>
      </c>
      <c r="K123" s="58" t="s">
        <v>12</v>
      </c>
    </row>
    <row r="124" spans="1:11" ht="51.75">
      <c r="A124" s="18">
        <v>82</v>
      </c>
      <c r="B124" s="12"/>
      <c r="C124" s="12" t="s">
        <v>155</v>
      </c>
      <c r="D124" s="54" t="s">
        <v>23</v>
      </c>
      <c r="E124" s="54" t="s">
        <v>61</v>
      </c>
      <c r="F124" s="54">
        <v>46</v>
      </c>
      <c r="G124" s="55">
        <v>30317</v>
      </c>
      <c r="H124" s="23">
        <v>0</v>
      </c>
      <c r="I124" s="23">
        <v>0</v>
      </c>
      <c r="J124" s="23">
        <f t="shared" si="3"/>
        <v>0</v>
      </c>
      <c r="K124" s="58" t="s">
        <v>12</v>
      </c>
    </row>
    <row r="125" spans="1:11" ht="51.75">
      <c r="A125" s="18">
        <v>83</v>
      </c>
      <c r="B125" s="12"/>
      <c r="C125" s="12" t="s">
        <v>156</v>
      </c>
      <c r="D125" s="54" t="s">
        <v>23</v>
      </c>
      <c r="E125" s="54" t="s">
        <v>24</v>
      </c>
      <c r="F125" s="54">
        <v>5</v>
      </c>
      <c r="G125" s="55">
        <v>30317</v>
      </c>
      <c r="H125" s="23">
        <v>31089.11</v>
      </c>
      <c r="I125" s="23">
        <v>31089.11</v>
      </c>
      <c r="J125" s="23">
        <f t="shared" si="3"/>
        <v>0</v>
      </c>
      <c r="K125" s="58" t="s">
        <v>12</v>
      </c>
    </row>
    <row r="126" spans="1:11" ht="51.75">
      <c r="A126" s="18">
        <v>84</v>
      </c>
      <c r="B126" s="12"/>
      <c r="C126" s="12" t="s">
        <v>157</v>
      </c>
      <c r="D126" s="54" t="s">
        <v>23</v>
      </c>
      <c r="E126" s="54" t="s">
        <v>158</v>
      </c>
      <c r="F126" s="54">
        <v>25</v>
      </c>
      <c r="G126" s="55">
        <v>29952</v>
      </c>
      <c r="H126" s="23">
        <v>2049.84</v>
      </c>
      <c r="I126" s="23">
        <v>2049.84</v>
      </c>
      <c r="J126" s="23">
        <f t="shared" si="3"/>
        <v>0</v>
      </c>
      <c r="K126" s="58" t="s">
        <v>12</v>
      </c>
    </row>
    <row r="127" spans="1:11" ht="51.75">
      <c r="A127" s="18">
        <v>85</v>
      </c>
      <c r="B127" s="12"/>
      <c r="C127" s="12" t="s">
        <v>159</v>
      </c>
      <c r="D127" s="54" t="s">
        <v>23</v>
      </c>
      <c r="E127" s="54" t="s">
        <v>24</v>
      </c>
      <c r="F127" s="57">
        <v>65</v>
      </c>
      <c r="G127" s="55">
        <v>31413</v>
      </c>
      <c r="H127" s="23">
        <v>32008.880000000001</v>
      </c>
      <c r="I127" s="23">
        <v>25128.12</v>
      </c>
      <c r="J127" s="23">
        <f t="shared" si="3"/>
        <v>6880.760000000002</v>
      </c>
      <c r="K127" s="58" t="s">
        <v>160</v>
      </c>
    </row>
    <row r="128" spans="1:11" ht="51.75">
      <c r="A128" s="18">
        <v>86</v>
      </c>
      <c r="B128" s="12"/>
      <c r="C128" s="12" t="s">
        <v>161</v>
      </c>
      <c r="D128" s="54" t="s">
        <v>23</v>
      </c>
      <c r="E128" s="54" t="s">
        <v>85</v>
      </c>
      <c r="F128" s="57">
        <v>27</v>
      </c>
      <c r="G128" s="55">
        <v>29221</v>
      </c>
      <c r="H128" s="23">
        <v>26578.799999999999</v>
      </c>
      <c r="I128" s="23">
        <v>18137.37</v>
      </c>
      <c r="J128" s="23">
        <f t="shared" si="3"/>
        <v>8441.43</v>
      </c>
      <c r="K128" s="58" t="s">
        <v>12</v>
      </c>
    </row>
    <row r="129" spans="1:11" ht="51.75">
      <c r="A129" s="18">
        <v>87</v>
      </c>
      <c r="B129" s="12"/>
      <c r="C129" s="12" t="s">
        <v>162</v>
      </c>
      <c r="D129" s="54" t="s">
        <v>23</v>
      </c>
      <c r="E129" s="54" t="s">
        <v>85</v>
      </c>
      <c r="F129" s="57">
        <v>88</v>
      </c>
      <c r="G129" s="55">
        <v>30317</v>
      </c>
      <c r="H129" s="23">
        <v>78790.009999999995</v>
      </c>
      <c r="I129" s="23">
        <v>61021.01</v>
      </c>
      <c r="J129" s="23">
        <f t="shared" si="3"/>
        <v>17768.999999999993</v>
      </c>
      <c r="K129" s="58" t="s">
        <v>160</v>
      </c>
    </row>
    <row r="130" spans="1:11" ht="51.75">
      <c r="A130" s="18">
        <v>88</v>
      </c>
      <c r="B130" s="12"/>
      <c r="C130" s="12" t="s">
        <v>163</v>
      </c>
      <c r="D130" s="54" t="s">
        <v>23</v>
      </c>
      <c r="E130" s="54" t="s">
        <v>24</v>
      </c>
      <c r="F130" s="57">
        <v>52</v>
      </c>
      <c r="G130" s="55">
        <v>30682</v>
      </c>
      <c r="H130" s="23">
        <v>24860.38</v>
      </c>
      <c r="I130" s="23">
        <v>19092.77</v>
      </c>
      <c r="J130" s="23">
        <f t="shared" si="3"/>
        <v>5767.6100000000006</v>
      </c>
      <c r="K130" s="58" t="s">
        <v>160</v>
      </c>
    </row>
    <row r="131" spans="1:11" ht="51.75">
      <c r="A131" s="18">
        <v>89</v>
      </c>
      <c r="B131" s="12"/>
      <c r="C131" s="12" t="s">
        <v>164</v>
      </c>
      <c r="D131" s="54" t="s">
        <v>23</v>
      </c>
      <c r="E131" s="54" t="s">
        <v>24</v>
      </c>
      <c r="F131" s="57">
        <v>7</v>
      </c>
      <c r="G131" s="55">
        <v>31413</v>
      </c>
      <c r="H131" s="23">
        <v>21755.24</v>
      </c>
      <c r="I131" s="23">
        <v>19235.98</v>
      </c>
      <c r="J131" s="23">
        <f t="shared" si="3"/>
        <v>2519.260000000002</v>
      </c>
      <c r="K131" s="58" t="s">
        <v>165</v>
      </c>
    </row>
    <row r="132" spans="1:11" ht="51.75">
      <c r="A132" s="18">
        <v>90</v>
      </c>
      <c r="B132" s="12"/>
      <c r="C132" s="12" t="s">
        <v>166</v>
      </c>
      <c r="D132" s="54" t="s">
        <v>23</v>
      </c>
      <c r="E132" s="54" t="s">
        <v>24</v>
      </c>
      <c r="F132" s="54">
        <v>80</v>
      </c>
      <c r="G132" s="55">
        <v>34700</v>
      </c>
      <c r="H132" s="23">
        <v>34379.1</v>
      </c>
      <c r="I132" s="23">
        <v>21799.79</v>
      </c>
      <c r="J132" s="23">
        <f t="shared" si="3"/>
        <v>12579.309999999998</v>
      </c>
      <c r="K132" s="58" t="s">
        <v>160</v>
      </c>
    </row>
    <row r="133" spans="1:11" ht="51.75">
      <c r="A133" s="18">
        <v>91</v>
      </c>
      <c r="B133" s="12"/>
      <c r="C133" s="12" t="s">
        <v>167</v>
      </c>
      <c r="D133" s="54" t="s">
        <v>23</v>
      </c>
      <c r="E133" s="54" t="s">
        <v>168</v>
      </c>
      <c r="F133" s="54">
        <v>30</v>
      </c>
      <c r="G133" s="55">
        <v>34700</v>
      </c>
      <c r="H133" s="23">
        <v>10111.5</v>
      </c>
      <c r="I133" s="23">
        <v>6412.71</v>
      </c>
      <c r="J133" s="23">
        <f t="shared" si="3"/>
        <v>3698.79</v>
      </c>
      <c r="K133" s="58" t="s">
        <v>12</v>
      </c>
    </row>
    <row r="134" spans="1:11" ht="53.25" customHeight="1">
      <c r="A134" s="18">
        <v>92</v>
      </c>
      <c r="B134" s="21"/>
      <c r="C134" s="61" t="s">
        <v>169</v>
      </c>
      <c r="D134" s="62" t="s">
        <v>170</v>
      </c>
      <c r="E134" s="63" t="s">
        <v>171</v>
      </c>
      <c r="F134" s="64">
        <v>349</v>
      </c>
      <c r="G134" s="65">
        <v>30682</v>
      </c>
      <c r="H134" s="66">
        <v>0</v>
      </c>
      <c r="I134" s="66">
        <v>0</v>
      </c>
      <c r="J134" s="23">
        <v>0</v>
      </c>
      <c r="K134" s="67" t="s">
        <v>172</v>
      </c>
    </row>
    <row r="135" spans="1:11" ht="76.5">
      <c r="A135" s="75">
        <v>93</v>
      </c>
      <c r="B135" s="75"/>
      <c r="C135" s="115" t="s">
        <v>215</v>
      </c>
      <c r="D135" s="116" t="s">
        <v>23</v>
      </c>
      <c r="E135" s="99" t="s">
        <v>58</v>
      </c>
      <c r="F135" s="117" t="s">
        <v>216</v>
      </c>
      <c r="G135" s="118">
        <v>31778</v>
      </c>
      <c r="H135" s="101">
        <v>10599.55</v>
      </c>
      <c r="I135" s="101">
        <v>10387.56</v>
      </c>
      <c r="J135" s="119">
        <v>211.99</v>
      </c>
      <c r="K135" s="120" t="s">
        <v>12</v>
      </c>
    </row>
    <row r="136" spans="1:11" s="274" customFormat="1" ht="76.5">
      <c r="A136" s="75">
        <v>94</v>
      </c>
      <c r="B136" s="75"/>
      <c r="C136" s="115" t="s">
        <v>672</v>
      </c>
      <c r="D136" s="116" t="s">
        <v>23</v>
      </c>
      <c r="E136" s="99" t="s">
        <v>220</v>
      </c>
      <c r="F136" s="117">
        <v>98.4</v>
      </c>
      <c r="G136" s="118">
        <v>32143</v>
      </c>
      <c r="H136" s="101">
        <v>0</v>
      </c>
      <c r="I136" s="101">
        <v>0</v>
      </c>
      <c r="J136" s="119">
        <f>H136-I136</f>
        <v>0</v>
      </c>
      <c r="K136" s="120" t="s">
        <v>12</v>
      </c>
    </row>
    <row r="137" spans="1:11" ht="89.25">
      <c r="A137" s="75">
        <v>95</v>
      </c>
      <c r="B137" s="75"/>
      <c r="C137" s="115" t="s">
        <v>218</v>
      </c>
      <c r="D137" s="116" t="s">
        <v>23</v>
      </c>
      <c r="E137" s="99" t="s">
        <v>58</v>
      </c>
      <c r="F137" s="117">
        <v>5</v>
      </c>
      <c r="G137" s="118">
        <v>32143</v>
      </c>
      <c r="H137" s="101">
        <v>2043.06</v>
      </c>
      <c r="I137" s="101">
        <v>19022.900000000001</v>
      </c>
      <c r="J137" s="101">
        <v>140.77000000000001</v>
      </c>
      <c r="K137" s="120" t="s">
        <v>12</v>
      </c>
    </row>
    <row r="138" spans="1:11" ht="89.25">
      <c r="A138" s="75">
        <v>96</v>
      </c>
      <c r="B138" s="75"/>
      <c r="C138" s="115" t="s">
        <v>219</v>
      </c>
      <c r="D138" s="116" t="s">
        <v>23</v>
      </c>
      <c r="E138" s="99" t="s">
        <v>220</v>
      </c>
      <c r="F138" s="117">
        <v>738.6</v>
      </c>
      <c r="G138" s="118">
        <v>28491</v>
      </c>
      <c r="H138" s="101">
        <v>0</v>
      </c>
      <c r="I138" s="101">
        <v>0</v>
      </c>
      <c r="J138" s="101">
        <f>H138-I138</f>
        <v>0</v>
      </c>
      <c r="K138" s="120" t="s">
        <v>12</v>
      </c>
    </row>
    <row r="139" spans="1:11" ht="89.25">
      <c r="A139" s="75">
        <f t="shared" ref="A139:A200" si="4">SUM(A138,1)</f>
        <v>97</v>
      </c>
      <c r="B139" s="75"/>
      <c r="C139" s="115" t="s">
        <v>221</v>
      </c>
      <c r="D139" s="116" t="s">
        <v>23</v>
      </c>
      <c r="E139" s="99" t="s">
        <v>58</v>
      </c>
      <c r="F139" s="117">
        <v>12</v>
      </c>
      <c r="G139" s="118">
        <v>28491</v>
      </c>
      <c r="H139" s="101">
        <v>31045.22</v>
      </c>
      <c r="I139" s="101">
        <v>20201.439999999999</v>
      </c>
      <c r="J139" s="101">
        <v>10843.78</v>
      </c>
      <c r="K139" s="120" t="s">
        <v>12</v>
      </c>
    </row>
    <row r="140" spans="1:11" ht="89.25">
      <c r="A140" s="75">
        <f t="shared" si="4"/>
        <v>98</v>
      </c>
      <c r="B140" s="82"/>
      <c r="C140" s="121" t="s">
        <v>222</v>
      </c>
      <c r="D140" s="122" t="s">
        <v>23</v>
      </c>
      <c r="E140" s="123" t="s">
        <v>58</v>
      </c>
      <c r="F140" s="124">
        <v>59.4</v>
      </c>
      <c r="G140" s="125">
        <v>32143</v>
      </c>
      <c r="H140" s="126">
        <v>2485.59</v>
      </c>
      <c r="I140" s="101">
        <v>2312.1</v>
      </c>
      <c r="J140" s="101">
        <v>173.49</v>
      </c>
      <c r="K140" s="120" t="s">
        <v>12</v>
      </c>
    </row>
    <row r="141" spans="1:11" ht="76.5">
      <c r="A141" s="75">
        <f t="shared" si="4"/>
        <v>99</v>
      </c>
      <c r="B141" s="82"/>
      <c r="C141" s="121" t="s">
        <v>223</v>
      </c>
      <c r="D141" s="122" t="s">
        <v>23</v>
      </c>
      <c r="E141" s="123" t="s">
        <v>58</v>
      </c>
      <c r="F141" s="124">
        <v>14.3</v>
      </c>
      <c r="G141" s="125">
        <v>30713</v>
      </c>
      <c r="H141" s="126">
        <v>11658.42</v>
      </c>
      <c r="I141" s="101">
        <v>11658.42</v>
      </c>
      <c r="J141" s="101">
        <f>H141-I141</f>
        <v>0</v>
      </c>
      <c r="K141" s="120" t="s">
        <v>12</v>
      </c>
    </row>
    <row r="142" spans="1:11" ht="63.75">
      <c r="A142" s="75">
        <f t="shared" si="4"/>
        <v>100</v>
      </c>
      <c r="B142" s="82"/>
      <c r="C142" s="121" t="s">
        <v>224</v>
      </c>
      <c r="D142" s="122" t="s">
        <v>23</v>
      </c>
      <c r="E142" s="123" t="s">
        <v>58</v>
      </c>
      <c r="F142" s="124">
        <v>828.8</v>
      </c>
      <c r="G142" s="125">
        <v>31079</v>
      </c>
      <c r="H142" s="126">
        <v>277609.87</v>
      </c>
      <c r="I142" s="101">
        <v>251744.87</v>
      </c>
      <c r="J142" s="101">
        <f>H142-I142</f>
        <v>25865</v>
      </c>
      <c r="K142" s="127" t="s">
        <v>225</v>
      </c>
    </row>
    <row r="143" spans="1:11" ht="89.25">
      <c r="A143" s="75">
        <f t="shared" si="4"/>
        <v>101</v>
      </c>
      <c r="B143" s="82"/>
      <c r="C143" s="121" t="s">
        <v>226</v>
      </c>
      <c r="D143" s="122" t="s">
        <v>23</v>
      </c>
      <c r="E143" s="123" t="s">
        <v>58</v>
      </c>
      <c r="F143" s="124">
        <v>266</v>
      </c>
      <c r="G143" s="125">
        <v>25569</v>
      </c>
      <c r="H143" s="126">
        <v>271613.55</v>
      </c>
      <c r="I143" s="101">
        <v>219735.36</v>
      </c>
      <c r="J143" s="101">
        <v>51878.19</v>
      </c>
      <c r="K143" s="120" t="s">
        <v>12</v>
      </c>
    </row>
    <row r="144" spans="1:11" ht="76.5">
      <c r="A144" s="75">
        <f t="shared" si="4"/>
        <v>102</v>
      </c>
      <c r="B144" s="75"/>
      <c r="C144" s="115" t="s">
        <v>227</v>
      </c>
      <c r="D144" s="116" t="s">
        <v>23</v>
      </c>
      <c r="E144" s="99" t="s">
        <v>168</v>
      </c>
      <c r="F144" s="128">
        <v>23.4</v>
      </c>
      <c r="G144" s="118">
        <v>22647</v>
      </c>
      <c r="H144" s="101">
        <v>817.05</v>
      </c>
      <c r="I144" s="101">
        <v>817.05</v>
      </c>
      <c r="J144" s="101">
        <f>H144-I144</f>
        <v>0</v>
      </c>
      <c r="K144" s="120" t="s">
        <v>12</v>
      </c>
    </row>
    <row r="145" spans="1:11" s="274" customFormat="1" ht="76.5">
      <c r="A145" s="75">
        <f t="shared" si="4"/>
        <v>103</v>
      </c>
      <c r="B145" s="75"/>
      <c r="C145" s="115" t="s">
        <v>666</v>
      </c>
      <c r="D145" s="116" t="s">
        <v>23</v>
      </c>
      <c r="E145" s="99" t="s">
        <v>58</v>
      </c>
      <c r="F145" s="128">
        <v>44</v>
      </c>
      <c r="G145" s="118">
        <v>28491</v>
      </c>
      <c r="H145" s="101">
        <v>4190.18</v>
      </c>
      <c r="I145" s="101">
        <v>2807.42</v>
      </c>
      <c r="J145" s="101">
        <v>1382.76</v>
      </c>
      <c r="K145" s="120" t="s">
        <v>12</v>
      </c>
    </row>
    <row r="146" spans="1:11" ht="76.5">
      <c r="A146" s="75">
        <f t="shared" si="4"/>
        <v>104</v>
      </c>
      <c r="B146" s="75"/>
      <c r="C146" s="115" t="s">
        <v>228</v>
      </c>
      <c r="D146" s="116" t="s">
        <v>23</v>
      </c>
      <c r="E146" s="99" t="s">
        <v>168</v>
      </c>
      <c r="F146" s="128">
        <v>22</v>
      </c>
      <c r="G146" s="118">
        <v>22282</v>
      </c>
      <c r="H146" s="101">
        <v>11747.83</v>
      </c>
      <c r="I146" s="101">
        <v>11747.83</v>
      </c>
      <c r="J146" s="101">
        <f>H146-I146</f>
        <v>0</v>
      </c>
      <c r="K146" s="120" t="s">
        <v>12</v>
      </c>
    </row>
    <row r="147" spans="1:11" s="274" customFormat="1" ht="76.5">
      <c r="A147" s="75">
        <f t="shared" si="4"/>
        <v>105</v>
      </c>
      <c r="B147" s="75"/>
      <c r="C147" s="115" t="s">
        <v>667</v>
      </c>
      <c r="D147" s="116" t="s">
        <v>23</v>
      </c>
      <c r="E147" s="99" t="s">
        <v>58</v>
      </c>
      <c r="F147" s="128">
        <v>28.5</v>
      </c>
      <c r="G147" s="118">
        <v>22647</v>
      </c>
      <c r="H147" s="101">
        <v>12586.97</v>
      </c>
      <c r="I147" s="101">
        <v>12586.97</v>
      </c>
      <c r="J147" s="101">
        <f>H147-I147</f>
        <v>0</v>
      </c>
      <c r="K147" s="120" t="s">
        <v>12</v>
      </c>
    </row>
    <row r="148" spans="1:11" ht="76.5">
      <c r="A148" s="75">
        <f t="shared" si="4"/>
        <v>106</v>
      </c>
      <c r="B148" s="75"/>
      <c r="C148" s="115" t="s">
        <v>229</v>
      </c>
      <c r="D148" s="116" t="s">
        <v>23</v>
      </c>
      <c r="E148" s="99" t="s">
        <v>58</v>
      </c>
      <c r="F148" s="99">
        <v>23</v>
      </c>
      <c r="G148" s="118">
        <v>21916</v>
      </c>
      <c r="H148" s="101">
        <v>7817.16</v>
      </c>
      <c r="I148" s="101">
        <v>7817.16</v>
      </c>
      <c r="J148" s="101">
        <f>H148-I148</f>
        <v>0</v>
      </c>
      <c r="K148" s="120" t="s">
        <v>12</v>
      </c>
    </row>
    <row r="149" spans="1:11" ht="76.5">
      <c r="A149" s="75">
        <f t="shared" si="4"/>
        <v>107</v>
      </c>
      <c r="B149" s="75"/>
      <c r="C149" s="115" t="s">
        <v>230</v>
      </c>
      <c r="D149" s="116" t="s">
        <v>23</v>
      </c>
      <c r="E149" s="99" t="s">
        <v>168</v>
      </c>
      <c r="F149" s="99">
        <v>5</v>
      </c>
      <c r="G149" s="118">
        <v>19360</v>
      </c>
      <c r="H149" s="101">
        <v>11063.29</v>
      </c>
      <c r="I149" s="101">
        <v>11063.29</v>
      </c>
      <c r="J149" s="101">
        <f>H149-I149</f>
        <v>0</v>
      </c>
      <c r="K149" s="120" t="s">
        <v>12</v>
      </c>
    </row>
    <row r="150" spans="1:11" ht="76.5">
      <c r="A150" s="75">
        <f t="shared" si="4"/>
        <v>108</v>
      </c>
      <c r="B150" s="75"/>
      <c r="C150" s="115" t="s">
        <v>231</v>
      </c>
      <c r="D150" s="116" t="s">
        <v>23</v>
      </c>
      <c r="E150" s="99" t="s">
        <v>58</v>
      </c>
      <c r="F150" s="129">
        <v>18.7</v>
      </c>
      <c r="G150" s="118">
        <v>32143</v>
      </c>
      <c r="H150" s="101">
        <v>1059.96</v>
      </c>
      <c r="I150" s="101">
        <v>977.71</v>
      </c>
      <c r="J150" s="101">
        <v>82.25</v>
      </c>
      <c r="K150" s="120" t="s">
        <v>12</v>
      </c>
    </row>
    <row r="151" spans="1:11" ht="76.5">
      <c r="A151" s="75">
        <f t="shared" si="4"/>
        <v>109</v>
      </c>
      <c r="B151" s="75"/>
      <c r="C151" s="115" t="s">
        <v>232</v>
      </c>
      <c r="D151" s="116" t="s">
        <v>23</v>
      </c>
      <c r="E151" s="99" t="s">
        <v>168</v>
      </c>
      <c r="F151" s="99">
        <v>5</v>
      </c>
      <c r="G151" s="118">
        <v>19360</v>
      </c>
      <c r="H151" s="101">
        <v>10322.16</v>
      </c>
      <c r="I151" s="101">
        <v>10322.16</v>
      </c>
      <c r="J151" s="101">
        <f t="shared" ref="J151:J163" si="5">H151-I151</f>
        <v>0</v>
      </c>
      <c r="K151" s="120" t="s">
        <v>12</v>
      </c>
    </row>
    <row r="152" spans="1:11" s="274" customFormat="1" ht="76.5">
      <c r="A152" s="75">
        <f t="shared" si="4"/>
        <v>110</v>
      </c>
      <c r="B152" s="75"/>
      <c r="C152" s="115" t="s">
        <v>668</v>
      </c>
      <c r="D152" s="116" t="s">
        <v>23</v>
      </c>
      <c r="E152" s="99" t="s">
        <v>58</v>
      </c>
      <c r="F152" s="129">
        <v>11.7</v>
      </c>
      <c r="G152" s="118">
        <v>25569</v>
      </c>
      <c r="H152" s="101">
        <v>12807.79</v>
      </c>
      <c r="I152" s="101">
        <v>12807.79</v>
      </c>
      <c r="J152" s="101">
        <f t="shared" si="5"/>
        <v>0</v>
      </c>
      <c r="K152" s="120" t="s">
        <v>12</v>
      </c>
    </row>
    <row r="153" spans="1:11" ht="76.5">
      <c r="A153" s="75">
        <f t="shared" si="4"/>
        <v>111</v>
      </c>
      <c r="B153" s="75"/>
      <c r="C153" s="130" t="s">
        <v>233</v>
      </c>
      <c r="D153" s="116" t="s">
        <v>23</v>
      </c>
      <c r="E153" s="99" t="s">
        <v>168</v>
      </c>
      <c r="F153" s="99">
        <v>46</v>
      </c>
      <c r="G153" s="118">
        <v>22647</v>
      </c>
      <c r="H153" s="101">
        <v>9075.8700000000008</v>
      </c>
      <c r="I153" s="101">
        <v>9075.8700000000008</v>
      </c>
      <c r="J153" s="101">
        <f t="shared" si="5"/>
        <v>0</v>
      </c>
      <c r="K153" s="120" t="s">
        <v>12</v>
      </c>
    </row>
    <row r="154" spans="1:11" ht="76.5">
      <c r="A154" s="75">
        <f t="shared" si="4"/>
        <v>112</v>
      </c>
      <c r="B154" s="75"/>
      <c r="C154" s="115" t="s">
        <v>234</v>
      </c>
      <c r="D154" s="116" t="s">
        <v>23</v>
      </c>
      <c r="E154" s="131" t="s">
        <v>235</v>
      </c>
      <c r="F154" s="131" t="s">
        <v>236</v>
      </c>
      <c r="G154" s="118">
        <v>23012</v>
      </c>
      <c r="H154" s="101">
        <v>6867.62</v>
      </c>
      <c r="I154" s="101">
        <v>6867.62</v>
      </c>
      <c r="J154" s="101">
        <f t="shared" si="5"/>
        <v>0</v>
      </c>
      <c r="K154" s="120" t="s">
        <v>12</v>
      </c>
    </row>
    <row r="155" spans="1:11" s="274" customFormat="1" ht="76.5">
      <c r="A155" s="75">
        <f t="shared" si="4"/>
        <v>113</v>
      </c>
      <c r="B155" s="75"/>
      <c r="C155" s="115" t="s">
        <v>669</v>
      </c>
      <c r="D155" s="116" t="s">
        <v>23</v>
      </c>
      <c r="E155" s="99" t="s">
        <v>168</v>
      </c>
      <c r="F155" s="99">
        <v>32</v>
      </c>
      <c r="G155" s="118">
        <v>27030</v>
      </c>
      <c r="H155" s="101">
        <v>1832.85</v>
      </c>
      <c r="I155" s="101">
        <v>1832.85</v>
      </c>
      <c r="J155" s="101">
        <f t="shared" si="5"/>
        <v>0</v>
      </c>
      <c r="K155" s="120" t="s">
        <v>12</v>
      </c>
    </row>
    <row r="156" spans="1:11" ht="76.5">
      <c r="A156" s="75">
        <f t="shared" si="4"/>
        <v>114</v>
      </c>
      <c r="B156" s="75"/>
      <c r="C156" s="115" t="s">
        <v>675</v>
      </c>
      <c r="D156" s="116" t="s">
        <v>23</v>
      </c>
      <c r="E156" s="99" t="s">
        <v>58</v>
      </c>
      <c r="F156" s="129">
        <v>6.5</v>
      </c>
      <c r="G156" s="118">
        <v>26299</v>
      </c>
      <c r="H156" s="101">
        <v>6735.14</v>
      </c>
      <c r="I156" s="101">
        <v>6735.14</v>
      </c>
      <c r="J156" s="101">
        <f t="shared" si="5"/>
        <v>0</v>
      </c>
      <c r="K156" s="120" t="s">
        <v>12</v>
      </c>
    </row>
    <row r="157" spans="1:11" s="274" customFormat="1" ht="76.5">
      <c r="A157" s="75">
        <f t="shared" si="4"/>
        <v>115</v>
      </c>
      <c r="B157" s="75"/>
      <c r="C157" s="115" t="s">
        <v>670</v>
      </c>
      <c r="D157" s="116" t="s">
        <v>23</v>
      </c>
      <c r="E157" s="99" t="s">
        <v>58</v>
      </c>
      <c r="F157" s="129">
        <v>4.9000000000000004</v>
      </c>
      <c r="G157" s="118">
        <v>26299</v>
      </c>
      <c r="H157" s="101">
        <v>2075.7600000000002</v>
      </c>
      <c r="I157" s="101">
        <v>2075.7600000000002</v>
      </c>
      <c r="J157" s="101">
        <f t="shared" si="5"/>
        <v>0</v>
      </c>
      <c r="K157" s="120" t="s">
        <v>12</v>
      </c>
    </row>
    <row r="158" spans="1:11" s="274" customFormat="1" ht="76.5">
      <c r="A158" s="268">
        <f t="shared" si="4"/>
        <v>116</v>
      </c>
      <c r="B158" s="268"/>
      <c r="C158" s="278" t="s">
        <v>676</v>
      </c>
      <c r="D158" s="269" t="s">
        <v>23</v>
      </c>
      <c r="E158" s="270" t="s">
        <v>58</v>
      </c>
      <c r="F158" s="275">
        <v>6</v>
      </c>
      <c r="G158" s="271">
        <v>26299</v>
      </c>
      <c r="H158" s="272">
        <v>14154.82</v>
      </c>
      <c r="I158" s="272">
        <v>14154.82</v>
      </c>
      <c r="J158" s="272">
        <f t="shared" si="5"/>
        <v>0</v>
      </c>
      <c r="K158" s="273" t="s">
        <v>12</v>
      </c>
    </row>
    <row r="159" spans="1:11" ht="76.5">
      <c r="A159" s="75">
        <f t="shared" si="4"/>
        <v>117</v>
      </c>
      <c r="B159" s="75"/>
      <c r="C159" s="115" t="s">
        <v>237</v>
      </c>
      <c r="D159" s="116" t="s">
        <v>23</v>
      </c>
      <c r="E159" s="99" t="s">
        <v>58</v>
      </c>
      <c r="F159" s="129">
        <v>17.5</v>
      </c>
      <c r="G159" s="118">
        <v>30682</v>
      </c>
      <c r="H159" s="101">
        <v>6845.54</v>
      </c>
      <c r="I159" s="101">
        <v>6845.54</v>
      </c>
      <c r="J159" s="101">
        <f t="shared" si="5"/>
        <v>0</v>
      </c>
      <c r="K159" s="120" t="s">
        <v>12</v>
      </c>
    </row>
    <row r="160" spans="1:11" s="277" customFormat="1" ht="63.75">
      <c r="A160" s="83">
        <f t="shared" si="4"/>
        <v>118</v>
      </c>
      <c r="B160" s="83"/>
      <c r="C160" s="132" t="s">
        <v>647</v>
      </c>
      <c r="D160" s="133" t="s">
        <v>23</v>
      </c>
      <c r="E160" s="27" t="s">
        <v>220</v>
      </c>
      <c r="F160" s="27">
        <v>10</v>
      </c>
      <c r="G160" s="97">
        <v>24473</v>
      </c>
      <c r="H160" s="28">
        <v>12763.62</v>
      </c>
      <c r="I160" s="28">
        <v>12763.62</v>
      </c>
      <c r="J160" s="28">
        <f t="shared" si="5"/>
        <v>0</v>
      </c>
      <c r="K160" s="98" t="s">
        <v>12</v>
      </c>
    </row>
    <row r="161" spans="1:41" s="277" customFormat="1" ht="63.75">
      <c r="A161" s="83">
        <f t="shared" si="4"/>
        <v>119</v>
      </c>
      <c r="B161" s="83"/>
      <c r="C161" s="132" t="s">
        <v>649</v>
      </c>
      <c r="D161" s="133" t="s">
        <v>23</v>
      </c>
      <c r="E161" s="27" t="s">
        <v>58</v>
      </c>
      <c r="F161" s="27">
        <v>104</v>
      </c>
      <c r="G161" s="97">
        <v>30317</v>
      </c>
      <c r="H161" s="28">
        <v>10025.41</v>
      </c>
      <c r="I161" s="28">
        <v>10025.41</v>
      </c>
      <c r="J161" s="28">
        <f t="shared" si="5"/>
        <v>0</v>
      </c>
      <c r="K161" s="98" t="s">
        <v>12</v>
      </c>
    </row>
    <row r="162" spans="1:41" s="277" customFormat="1" ht="63.75">
      <c r="A162" s="83">
        <f t="shared" si="4"/>
        <v>120</v>
      </c>
      <c r="B162" s="83"/>
      <c r="C162" s="132" t="s">
        <v>674</v>
      </c>
      <c r="D162" s="133" t="s">
        <v>23</v>
      </c>
      <c r="E162" s="27" t="s">
        <v>238</v>
      </c>
      <c r="F162" s="27">
        <v>4</v>
      </c>
      <c r="G162" s="97">
        <v>25569</v>
      </c>
      <c r="H162" s="28">
        <v>311295.64</v>
      </c>
      <c r="I162" s="28">
        <v>311295.64</v>
      </c>
      <c r="J162" s="28">
        <f t="shared" si="5"/>
        <v>0</v>
      </c>
      <c r="K162" s="98" t="s">
        <v>12</v>
      </c>
    </row>
    <row r="163" spans="1:41" s="277" customFormat="1" ht="76.5">
      <c r="A163" s="83">
        <f t="shared" si="4"/>
        <v>121</v>
      </c>
      <c r="B163" s="83"/>
      <c r="C163" s="132" t="s">
        <v>648</v>
      </c>
      <c r="D163" s="133" t="s">
        <v>239</v>
      </c>
      <c r="E163" s="27" t="s">
        <v>217</v>
      </c>
      <c r="F163" s="27">
        <v>397</v>
      </c>
      <c r="G163" s="97">
        <v>32509</v>
      </c>
      <c r="H163" s="28">
        <v>0</v>
      </c>
      <c r="I163" s="28">
        <v>0</v>
      </c>
      <c r="J163" s="28">
        <f t="shared" si="5"/>
        <v>0</v>
      </c>
      <c r="K163" s="98" t="s">
        <v>12</v>
      </c>
    </row>
    <row r="164" spans="1:41" s="277" customFormat="1" ht="63.75">
      <c r="A164" s="83">
        <f t="shared" si="4"/>
        <v>122</v>
      </c>
      <c r="B164" s="83"/>
      <c r="C164" s="132" t="s">
        <v>671</v>
      </c>
      <c r="D164" s="27" t="s">
        <v>240</v>
      </c>
      <c r="E164" s="27" t="s">
        <v>58</v>
      </c>
      <c r="F164" s="27">
        <v>50</v>
      </c>
      <c r="G164" s="97">
        <v>32509</v>
      </c>
      <c r="H164" s="28">
        <v>17930.91</v>
      </c>
      <c r="I164" s="28">
        <v>8355.7999999999993</v>
      </c>
      <c r="J164" s="28">
        <v>9575.11</v>
      </c>
      <c r="K164" s="98" t="s">
        <v>12</v>
      </c>
    </row>
    <row r="165" spans="1:41" s="277" customFormat="1" ht="76.5">
      <c r="A165" s="83">
        <f t="shared" si="4"/>
        <v>123</v>
      </c>
      <c r="B165" s="83"/>
      <c r="C165" s="132" t="s">
        <v>651</v>
      </c>
      <c r="D165" s="133" t="s">
        <v>23</v>
      </c>
      <c r="E165" s="27" t="s">
        <v>650</v>
      </c>
      <c r="F165" s="27">
        <v>118</v>
      </c>
      <c r="G165" s="97">
        <v>33239</v>
      </c>
      <c r="H165" s="28">
        <v>6292.61</v>
      </c>
      <c r="I165" s="28">
        <v>6103.83</v>
      </c>
      <c r="J165" s="28">
        <v>188.78</v>
      </c>
      <c r="K165" s="98" t="s">
        <v>12</v>
      </c>
    </row>
    <row r="166" spans="1:41" s="276" customFormat="1" ht="77.25" customHeight="1">
      <c r="A166" s="83">
        <f t="shared" si="4"/>
        <v>124</v>
      </c>
      <c r="B166" s="83"/>
      <c r="C166" s="132" t="s">
        <v>652</v>
      </c>
      <c r="D166" s="133" t="s">
        <v>23</v>
      </c>
      <c r="E166" s="27" t="s">
        <v>220</v>
      </c>
      <c r="F166" s="27">
        <v>75</v>
      </c>
      <c r="G166" s="97">
        <v>29952</v>
      </c>
      <c r="H166" s="28">
        <v>4412.0600000000004</v>
      </c>
      <c r="I166" s="28">
        <v>4412.0600000000004</v>
      </c>
      <c r="J166" s="28">
        <f>H166-I166</f>
        <v>0</v>
      </c>
      <c r="K166" s="98" t="s">
        <v>12</v>
      </c>
      <c r="L166" s="277"/>
      <c r="M166" s="277"/>
      <c r="N166" s="277"/>
      <c r="O166" s="277"/>
      <c r="P166" s="277"/>
      <c r="Q166" s="277"/>
      <c r="R166" s="277"/>
      <c r="S166" s="277"/>
      <c r="T166" s="277"/>
      <c r="U166" s="277"/>
      <c r="V166" s="277"/>
      <c r="W166" s="277"/>
      <c r="X166" s="277"/>
      <c r="Y166" s="277"/>
      <c r="Z166" s="277"/>
      <c r="AA166" s="277"/>
      <c r="AB166" s="277"/>
      <c r="AC166" s="277"/>
      <c r="AD166" s="277"/>
      <c r="AE166" s="277"/>
      <c r="AF166" s="277"/>
      <c r="AG166" s="277"/>
      <c r="AH166" s="277"/>
      <c r="AI166" s="277"/>
      <c r="AJ166" s="277"/>
      <c r="AK166" s="277"/>
      <c r="AL166" s="277"/>
      <c r="AM166" s="277"/>
      <c r="AN166" s="277"/>
      <c r="AO166" s="277"/>
    </row>
    <row r="167" spans="1:41" s="277" customFormat="1" ht="89.25">
      <c r="A167" s="83">
        <f t="shared" si="4"/>
        <v>125</v>
      </c>
      <c r="B167" s="83"/>
      <c r="C167" s="132" t="s">
        <v>653</v>
      </c>
      <c r="D167" s="133" t="s">
        <v>23</v>
      </c>
      <c r="E167" s="27" t="s">
        <v>58</v>
      </c>
      <c r="F167" s="27">
        <v>25</v>
      </c>
      <c r="G167" s="97">
        <v>33239</v>
      </c>
      <c r="H167" s="28">
        <v>2808.88</v>
      </c>
      <c r="I167" s="28">
        <v>2190.65</v>
      </c>
      <c r="J167" s="28">
        <v>618.23</v>
      </c>
      <c r="K167" s="98" t="s">
        <v>12</v>
      </c>
    </row>
    <row r="168" spans="1:41" s="277" customFormat="1" ht="76.5">
      <c r="A168" s="83">
        <f t="shared" si="4"/>
        <v>126</v>
      </c>
      <c r="B168" s="83"/>
      <c r="C168" s="132" t="s">
        <v>654</v>
      </c>
      <c r="D168" s="133" t="s">
        <v>23</v>
      </c>
      <c r="E168" s="27" t="s">
        <v>220</v>
      </c>
      <c r="F168" s="134">
        <v>80.2</v>
      </c>
      <c r="G168" s="97">
        <v>33239</v>
      </c>
      <c r="H168" s="28">
        <v>3709.84</v>
      </c>
      <c r="I168" s="28">
        <v>2893.68</v>
      </c>
      <c r="J168" s="28">
        <v>816.16</v>
      </c>
      <c r="K168" s="98" t="s">
        <v>12</v>
      </c>
    </row>
    <row r="169" spans="1:41" s="277" customFormat="1" ht="76.5">
      <c r="A169" s="83">
        <f t="shared" si="4"/>
        <v>127</v>
      </c>
      <c r="B169" s="83"/>
      <c r="C169" s="132" t="s">
        <v>656</v>
      </c>
      <c r="D169" s="133" t="s">
        <v>23</v>
      </c>
      <c r="E169" s="27" t="s">
        <v>58</v>
      </c>
      <c r="F169" s="27">
        <v>25</v>
      </c>
      <c r="G169" s="97">
        <v>33239</v>
      </c>
      <c r="H169" s="28">
        <v>3020.87</v>
      </c>
      <c r="I169" s="28">
        <v>1359.39</v>
      </c>
      <c r="J169" s="28">
        <v>1661.48</v>
      </c>
      <c r="K169" s="98" t="s">
        <v>12</v>
      </c>
    </row>
    <row r="170" spans="1:41" s="277" customFormat="1" ht="76.5">
      <c r="A170" s="83">
        <f t="shared" si="4"/>
        <v>128</v>
      </c>
      <c r="B170" s="83"/>
      <c r="C170" s="132" t="s">
        <v>655</v>
      </c>
      <c r="D170" s="133" t="s">
        <v>23</v>
      </c>
      <c r="E170" s="27" t="s">
        <v>58</v>
      </c>
      <c r="F170" s="27">
        <v>220</v>
      </c>
      <c r="G170" s="97">
        <v>32509</v>
      </c>
      <c r="H170" s="28">
        <v>3727.52</v>
      </c>
      <c r="I170" s="28">
        <v>1808.59</v>
      </c>
      <c r="J170" s="28">
        <f t="shared" ref="J170:J201" si="6">H170-I170</f>
        <v>1918.93</v>
      </c>
      <c r="K170" s="98" t="s">
        <v>12</v>
      </c>
    </row>
    <row r="171" spans="1:41" s="277" customFormat="1" ht="63.75">
      <c r="A171" s="83">
        <f t="shared" si="4"/>
        <v>129</v>
      </c>
      <c r="B171" s="83"/>
      <c r="C171" s="132" t="s">
        <v>657</v>
      </c>
      <c r="D171" s="133" t="s">
        <v>23</v>
      </c>
      <c r="E171" s="27" t="s">
        <v>220</v>
      </c>
      <c r="F171" s="27">
        <v>66</v>
      </c>
      <c r="G171" s="97">
        <v>32874</v>
      </c>
      <c r="H171" s="28">
        <v>3262.9</v>
      </c>
      <c r="I171" s="28">
        <v>1520.84</v>
      </c>
      <c r="J171" s="28">
        <f t="shared" si="6"/>
        <v>1742.0600000000002</v>
      </c>
      <c r="K171" s="98" t="s">
        <v>12</v>
      </c>
    </row>
    <row r="172" spans="1:41" s="277" customFormat="1" ht="63.75">
      <c r="A172" s="83">
        <f t="shared" si="4"/>
        <v>130</v>
      </c>
      <c r="B172" s="83"/>
      <c r="C172" s="132" t="s">
        <v>658</v>
      </c>
      <c r="D172" s="133" t="s">
        <v>23</v>
      </c>
      <c r="E172" s="27" t="s">
        <v>217</v>
      </c>
      <c r="F172" s="27">
        <v>166</v>
      </c>
      <c r="G172" s="97">
        <v>32509</v>
      </c>
      <c r="H172" s="28">
        <v>0</v>
      </c>
      <c r="I172" s="28">
        <v>0</v>
      </c>
      <c r="J172" s="28">
        <f t="shared" si="6"/>
        <v>0</v>
      </c>
      <c r="K172" s="98" t="s">
        <v>12</v>
      </c>
    </row>
    <row r="173" spans="1:41" s="277" customFormat="1" ht="63.75">
      <c r="A173" s="83">
        <f t="shared" si="4"/>
        <v>131</v>
      </c>
      <c r="B173" s="83"/>
      <c r="C173" s="132" t="s">
        <v>659</v>
      </c>
      <c r="D173" s="133" t="s">
        <v>23</v>
      </c>
      <c r="E173" s="27" t="s">
        <v>58</v>
      </c>
      <c r="F173" s="27">
        <v>34</v>
      </c>
      <c r="G173" s="97">
        <v>32509</v>
      </c>
      <c r="H173" s="28">
        <v>6743.08</v>
      </c>
      <c r="I173" s="28">
        <v>3142.28</v>
      </c>
      <c r="J173" s="28">
        <f t="shared" si="6"/>
        <v>3600.7999999999997</v>
      </c>
      <c r="K173" s="98" t="s">
        <v>12</v>
      </c>
    </row>
    <row r="174" spans="1:41" s="277" customFormat="1" ht="63.75">
      <c r="A174" s="83">
        <f t="shared" si="4"/>
        <v>132</v>
      </c>
      <c r="B174" s="83"/>
      <c r="C174" s="132" t="s">
        <v>660</v>
      </c>
      <c r="D174" s="133" t="s">
        <v>23</v>
      </c>
      <c r="E174" s="27" t="s">
        <v>217</v>
      </c>
      <c r="F174" s="27">
        <v>106</v>
      </c>
      <c r="G174" s="97">
        <v>32509</v>
      </c>
      <c r="H174" s="28">
        <v>0</v>
      </c>
      <c r="I174" s="28">
        <v>0</v>
      </c>
      <c r="J174" s="28">
        <f t="shared" si="6"/>
        <v>0</v>
      </c>
      <c r="K174" s="98" t="s">
        <v>12</v>
      </c>
    </row>
    <row r="175" spans="1:41" s="277" customFormat="1" ht="89.25">
      <c r="A175" s="83">
        <f t="shared" si="4"/>
        <v>133</v>
      </c>
      <c r="B175" s="83"/>
      <c r="C175" s="132" t="s">
        <v>661</v>
      </c>
      <c r="D175" s="133" t="s">
        <v>23</v>
      </c>
      <c r="E175" s="27" t="s">
        <v>241</v>
      </c>
      <c r="F175" s="27">
        <v>76</v>
      </c>
      <c r="G175" s="97">
        <v>32874</v>
      </c>
      <c r="H175" s="28">
        <v>7615.79</v>
      </c>
      <c r="I175" s="28">
        <v>3556.57</v>
      </c>
      <c r="J175" s="28">
        <f t="shared" si="6"/>
        <v>4059.22</v>
      </c>
      <c r="K175" s="98" t="s">
        <v>12</v>
      </c>
    </row>
    <row r="176" spans="1:41" s="277" customFormat="1" ht="76.5">
      <c r="A176" s="83">
        <f t="shared" si="4"/>
        <v>134</v>
      </c>
      <c r="B176" s="83"/>
      <c r="C176" s="132" t="s">
        <v>662</v>
      </c>
      <c r="D176" s="133" t="s">
        <v>23</v>
      </c>
      <c r="E176" s="27" t="s">
        <v>58</v>
      </c>
      <c r="F176" s="27">
        <v>41</v>
      </c>
      <c r="G176" s="97">
        <v>33239</v>
      </c>
      <c r="H176" s="28">
        <v>3754.01</v>
      </c>
      <c r="I176" s="28">
        <v>2928.13</v>
      </c>
      <c r="J176" s="28">
        <f t="shared" si="6"/>
        <v>825.88000000000011</v>
      </c>
      <c r="K176" s="98" t="s">
        <v>12</v>
      </c>
    </row>
    <row r="177" spans="1:11" s="277" customFormat="1">
      <c r="A177" s="83">
        <f t="shared" si="4"/>
        <v>135</v>
      </c>
      <c r="B177" s="83"/>
      <c r="C177" s="95" t="s">
        <v>242</v>
      </c>
      <c r="D177" s="133" t="s">
        <v>23</v>
      </c>
      <c r="E177" s="27" t="s">
        <v>58</v>
      </c>
      <c r="F177" s="27">
        <v>510</v>
      </c>
      <c r="G177" s="97">
        <v>32143</v>
      </c>
      <c r="H177" s="28">
        <v>0</v>
      </c>
      <c r="I177" s="28">
        <v>0</v>
      </c>
      <c r="J177" s="28">
        <f t="shared" si="6"/>
        <v>0</v>
      </c>
      <c r="K177" s="98" t="s">
        <v>12</v>
      </c>
    </row>
    <row r="178" spans="1:11" s="277" customFormat="1" ht="63.75">
      <c r="A178" s="83">
        <f t="shared" si="4"/>
        <v>136</v>
      </c>
      <c r="B178" s="83"/>
      <c r="C178" s="132" t="s">
        <v>663</v>
      </c>
      <c r="D178" s="133" t="s">
        <v>23</v>
      </c>
      <c r="E178" s="27" t="s">
        <v>168</v>
      </c>
      <c r="F178" s="27">
        <v>61</v>
      </c>
      <c r="G178" s="97">
        <v>32143</v>
      </c>
      <c r="H178" s="28">
        <v>6925.04</v>
      </c>
      <c r="I178" s="28">
        <v>3475.68</v>
      </c>
      <c r="J178" s="28">
        <f t="shared" si="6"/>
        <v>3449.36</v>
      </c>
      <c r="K178" s="98" t="s">
        <v>12</v>
      </c>
    </row>
    <row r="179" spans="1:11" s="277" customFormat="1">
      <c r="A179" s="83">
        <f t="shared" si="4"/>
        <v>137</v>
      </c>
      <c r="B179" s="83"/>
      <c r="C179" s="95" t="s">
        <v>243</v>
      </c>
      <c r="D179" s="133" t="s">
        <v>23</v>
      </c>
      <c r="E179" s="27" t="s">
        <v>58</v>
      </c>
      <c r="F179" s="27">
        <v>20</v>
      </c>
      <c r="G179" s="97">
        <v>32143</v>
      </c>
      <c r="H179" s="28">
        <v>0</v>
      </c>
      <c r="I179" s="28">
        <v>0</v>
      </c>
      <c r="J179" s="28">
        <f t="shared" si="6"/>
        <v>0</v>
      </c>
      <c r="K179" s="98" t="s">
        <v>12</v>
      </c>
    </row>
    <row r="180" spans="1:11" s="277" customFormat="1">
      <c r="A180" s="83">
        <f t="shared" si="4"/>
        <v>138</v>
      </c>
      <c r="B180" s="83"/>
      <c r="C180" s="95" t="s">
        <v>244</v>
      </c>
      <c r="D180" s="133" t="s">
        <v>23</v>
      </c>
      <c r="E180" s="27" t="s">
        <v>245</v>
      </c>
      <c r="F180" s="27">
        <v>59</v>
      </c>
      <c r="G180" s="97">
        <v>29587</v>
      </c>
      <c r="H180" s="28">
        <v>5602.76</v>
      </c>
      <c r="I180" s="28">
        <v>5602.76</v>
      </c>
      <c r="J180" s="28">
        <f t="shared" si="6"/>
        <v>0</v>
      </c>
      <c r="K180" s="98" t="s">
        <v>12</v>
      </c>
    </row>
    <row r="181" spans="1:11" s="277" customFormat="1" ht="76.5">
      <c r="A181" s="83">
        <f t="shared" si="4"/>
        <v>139</v>
      </c>
      <c r="B181" s="83"/>
      <c r="C181" s="132" t="s">
        <v>664</v>
      </c>
      <c r="D181" s="133" t="s">
        <v>23</v>
      </c>
      <c r="E181" s="27" t="s">
        <v>58</v>
      </c>
      <c r="F181" s="27">
        <v>86</v>
      </c>
      <c r="G181" s="97">
        <v>33604</v>
      </c>
      <c r="H181" s="28">
        <v>2486.4899999999998</v>
      </c>
      <c r="I181" s="28">
        <v>1815.14</v>
      </c>
      <c r="J181" s="28">
        <f t="shared" si="6"/>
        <v>671.34999999999968</v>
      </c>
      <c r="K181" s="98" t="s">
        <v>12</v>
      </c>
    </row>
    <row r="182" spans="1:11" s="277" customFormat="1" ht="63.75">
      <c r="A182" s="83">
        <f t="shared" si="4"/>
        <v>140</v>
      </c>
      <c r="B182" s="83"/>
      <c r="C182" s="132" t="s">
        <v>665</v>
      </c>
      <c r="D182" s="133" t="s">
        <v>23</v>
      </c>
      <c r="E182" s="27" t="s">
        <v>246</v>
      </c>
      <c r="F182" s="27">
        <v>241</v>
      </c>
      <c r="G182" s="97">
        <v>32143</v>
      </c>
      <c r="H182" s="28">
        <v>8722.5499999999993</v>
      </c>
      <c r="I182" s="28">
        <v>8111.97</v>
      </c>
      <c r="J182" s="28">
        <f t="shared" si="6"/>
        <v>610.57999999999902</v>
      </c>
      <c r="K182" s="98" t="s">
        <v>12</v>
      </c>
    </row>
    <row r="183" spans="1:11" s="277" customFormat="1">
      <c r="A183" s="83">
        <f t="shared" si="4"/>
        <v>141</v>
      </c>
      <c r="B183" s="83"/>
      <c r="C183" s="95" t="s">
        <v>247</v>
      </c>
      <c r="D183" s="133" t="s">
        <v>23</v>
      </c>
      <c r="E183" s="27" t="s">
        <v>245</v>
      </c>
      <c r="F183" s="27">
        <v>59</v>
      </c>
      <c r="G183" s="97">
        <v>32143</v>
      </c>
      <c r="H183" s="28">
        <v>0</v>
      </c>
      <c r="I183" s="28">
        <v>0</v>
      </c>
      <c r="J183" s="28">
        <f t="shared" si="6"/>
        <v>0</v>
      </c>
      <c r="K183" s="98" t="s">
        <v>12</v>
      </c>
    </row>
    <row r="184" spans="1:11" s="277" customFormat="1">
      <c r="A184" s="83">
        <f t="shared" si="4"/>
        <v>142</v>
      </c>
      <c r="B184" s="83"/>
      <c r="C184" s="95" t="s">
        <v>248</v>
      </c>
      <c r="D184" s="133" t="s">
        <v>23</v>
      </c>
      <c r="E184" s="27" t="s">
        <v>58</v>
      </c>
      <c r="F184" s="27">
        <v>20</v>
      </c>
      <c r="G184" s="97">
        <v>31413</v>
      </c>
      <c r="H184" s="28">
        <v>4518.05</v>
      </c>
      <c r="I184" s="28">
        <v>4202.24</v>
      </c>
      <c r="J184" s="28">
        <f t="shared" si="6"/>
        <v>315.8100000000004</v>
      </c>
      <c r="K184" s="98" t="s">
        <v>12</v>
      </c>
    </row>
    <row r="185" spans="1:11">
      <c r="A185" s="75">
        <f t="shared" si="4"/>
        <v>143</v>
      </c>
      <c r="B185" s="75"/>
      <c r="C185" s="100" t="s">
        <v>249</v>
      </c>
      <c r="D185" s="116" t="s">
        <v>23</v>
      </c>
      <c r="E185" s="99" t="s">
        <v>58</v>
      </c>
      <c r="F185" s="99">
        <v>20</v>
      </c>
      <c r="G185" s="118">
        <v>33239</v>
      </c>
      <c r="H185" s="101">
        <v>881.53</v>
      </c>
      <c r="I185" s="101">
        <v>689</v>
      </c>
      <c r="J185" s="101">
        <f t="shared" si="6"/>
        <v>192.52999999999997</v>
      </c>
      <c r="K185" s="120" t="s">
        <v>12</v>
      </c>
    </row>
    <row r="186" spans="1:11">
      <c r="A186" s="75">
        <f t="shared" si="4"/>
        <v>144</v>
      </c>
      <c r="B186" s="75"/>
      <c r="C186" s="100" t="s">
        <v>250</v>
      </c>
      <c r="D186" s="116" t="s">
        <v>23</v>
      </c>
      <c r="E186" s="99" t="s">
        <v>58</v>
      </c>
      <c r="F186" s="99">
        <v>15</v>
      </c>
      <c r="G186" s="118">
        <v>32874</v>
      </c>
      <c r="H186" s="101">
        <v>291.49</v>
      </c>
      <c r="I186" s="101">
        <v>241.76</v>
      </c>
      <c r="J186" s="101">
        <f t="shared" si="6"/>
        <v>49.730000000000018</v>
      </c>
      <c r="K186" s="120" t="s">
        <v>12</v>
      </c>
    </row>
    <row r="187" spans="1:11">
      <c r="A187" s="75">
        <f t="shared" si="4"/>
        <v>145</v>
      </c>
      <c r="B187" s="75"/>
      <c r="C187" s="100" t="s">
        <v>251</v>
      </c>
      <c r="D187" s="116" t="s">
        <v>23</v>
      </c>
      <c r="E187" s="99" t="s">
        <v>217</v>
      </c>
      <c r="F187" s="99">
        <v>284</v>
      </c>
      <c r="G187" s="118">
        <v>32509</v>
      </c>
      <c r="H187" s="101">
        <v>10347.82</v>
      </c>
      <c r="I187" s="101">
        <v>9106.08</v>
      </c>
      <c r="J187" s="101">
        <f t="shared" si="6"/>
        <v>1241.7399999999998</v>
      </c>
      <c r="K187" s="120" t="s">
        <v>12</v>
      </c>
    </row>
    <row r="188" spans="1:11">
      <c r="A188" s="75">
        <f t="shared" si="4"/>
        <v>146</v>
      </c>
      <c r="B188" s="75"/>
      <c r="C188" s="100" t="s">
        <v>252</v>
      </c>
      <c r="D188" s="116" t="s">
        <v>23</v>
      </c>
      <c r="E188" s="99" t="s">
        <v>58</v>
      </c>
      <c r="F188" s="99">
        <v>16</v>
      </c>
      <c r="G188" s="118">
        <v>32874</v>
      </c>
      <c r="H188" s="101">
        <v>0</v>
      </c>
      <c r="I188" s="101">
        <v>0</v>
      </c>
      <c r="J188" s="101">
        <f t="shared" si="6"/>
        <v>0</v>
      </c>
      <c r="K188" s="120" t="s">
        <v>12</v>
      </c>
    </row>
    <row r="189" spans="1:11">
      <c r="A189" s="75">
        <f t="shared" si="4"/>
        <v>147</v>
      </c>
      <c r="B189" s="75"/>
      <c r="C189" s="100" t="s">
        <v>253</v>
      </c>
      <c r="D189" s="116" t="s">
        <v>23</v>
      </c>
      <c r="E189" s="99" t="s">
        <v>217</v>
      </c>
      <c r="F189" s="99">
        <v>74</v>
      </c>
      <c r="G189" s="118">
        <v>32874</v>
      </c>
      <c r="H189" s="101">
        <v>2696.7</v>
      </c>
      <c r="I189" s="101">
        <v>2238.2600000000002</v>
      </c>
      <c r="J189" s="101">
        <f t="shared" si="6"/>
        <v>458.4399999999996</v>
      </c>
      <c r="K189" s="120" t="s">
        <v>12</v>
      </c>
    </row>
    <row r="190" spans="1:11">
      <c r="A190" s="75">
        <f t="shared" si="4"/>
        <v>148</v>
      </c>
      <c r="B190" s="75"/>
      <c r="C190" s="100" t="s">
        <v>254</v>
      </c>
      <c r="D190" s="116" t="s">
        <v>23</v>
      </c>
      <c r="E190" s="99" t="s">
        <v>58</v>
      </c>
      <c r="F190" s="99">
        <v>152</v>
      </c>
      <c r="G190" s="118">
        <v>32874</v>
      </c>
      <c r="H190" s="101">
        <v>4143.53</v>
      </c>
      <c r="I190" s="101">
        <v>3443.27</v>
      </c>
      <c r="J190" s="101">
        <f t="shared" si="6"/>
        <v>700.25999999999976</v>
      </c>
      <c r="K190" s="120" t="s">
        <v>12</v>
      </c>
    </row>
    <row r="191" spans="1:11">
      <c r="A191" s="75">
        <f t="shared" si="4"/>
        <v>149</v>
      </c>
      <c r="B191" s="75"/>
      <c r="C191" s="100" t="s">
        <v>255</v>
      </c>
      <c r="D191" s="116" t="s">
        <v>23</v>
      </c>
      <c r="E191" s="99" t="s">
        <v>58</v>
      </c>
      <c r="F191" s="99">
        <v>44</v>
      </c>
      <c r="G191" s="118">
        <v>32874</v>
      </c>
      <c r="H191" s="101">
        <v>1407.97</v>
      </c>
      <c r="I191" s="101">
        <v>1168.19</v>
      </c>
      <c r="J191" s="101">
        <f t="shared" si="6"/>
        <v>239.77999999999997</v>
      </c>
      <c r="K191" s="120" t="s">
        <v>12</v>
      </c>
    </row>
    <row r="192" spans="1:11">
      <c r="A192" s="75">
        <f t="shared" si="4"/>
        <v>150</v>
      </c>
      <c r="B192" s="75"/>
      <c r="C192" s="100" t="s">
        <v>256</v>
      </c>
      <c r="D192" s="116" t="s">
        <v>23</v>
      </c>
      <c r="E192" s="99" t="s">
        <v>58</v>
      </c>
      <c r="F192" s="99">
        <v>40</v>
      </c>
      <c r="G192" s="118">
        <v>33239</v>
      </c>
      <c r="H192" s="101">
        <v>6199.86</v>
      </c>
      <c r="I192" s="101">
        <v>4835.8900000000003</v>
      </c>
      <c r="J192" s="101">
        <f t="shared" si="6"/>
        <v>1363.9699999999993</v>
      </c>
      <c r="K192" s="120" t="s">
        <v>12</v>
      </c>
    </row>
    <row r="193" spans="1:11">
      <c r="A193" s="75">
        <f t="shared" si="4"/>
        <v>151</v>
      </c>
      <c r="B193" s="75"/>
      <c r="C193" s="100" t="s">
        <v>257</v>
      </c>
      <c r="D193" s="116" t="s">
        <v>23</v>
      </c>
      <c r="E193" s="99" t="s">
        <v>58</v>
      </c>
      <c r="F193" s="99">
        <v>91</v>
      </c>
      <c r="G193" s="118">
        <v>32509</v>
      </c>
      <c r="H193" s="101">
        <v>2031.59</v>
      </c>
      <c r="I193" s="101">
        <v>1686.63</v>
      </c>
      <c r="J193" s="101">
        <f t="shared" si="6"/>
        <v>344.95999999999981</v>
      </c>
      <c r="K193" s="120" t="s">
        <v>12</v>
      </c>
    </row>
    <row r="194" spans="1:11" ht="25.5">
      <c r="A194" s="75">
        <f t="shared" si="4"/>
        <v>152</v>
      </c>
      <c r="B194" s="75"/>
      <c r="C194" s="100" t="s">
        <v>258</v>
      </c>
      <c r="D194" s="116" t="s">
        <v>23</v>
      </c>
      <c r="E194" s="99" t="s">
        <v>58</v>
      </c>
      <c r="F194" s="99">
        <v>316</v>
      </c>
      <c r="G194" s="118">
        <v>30682</v>
      </c>
      <c r="H194" s="101">
        <v>17703.900000000001</v>
      </c>
      <c r="I194" s="101">
        <v>17703.900000000001</v>
      </c>
      <c r="J194" s="101">
        <f t="shared" si="6"/>
        <v>0</v>
      </c>
      <c r="K194" s="120" t="s">
        <v>12</v>
      </c>
    </row>
    <row r="195" spans="1:11">
      <c r="A195" s="75">
        <f t="shared" si="4"/>
        <v>153</v>
      </c>
      <c r="B195" s="75"/>
      <c r="C195" s="100" t="s">
        <v>259</v>
      </c>
      <c r="D195" s="116" t="s">
        <v>23</v>
      </c>
      <c r="E195" s="99" t="s">
        <v>58</v>
      </c>
      <c r="F195" s="99">
        <v>77</v>
      </c>
      <c r="G195" s="118">
        <v>31048</v>
      </c>
      <c r="H195" s="101">
        <v>4809.54</v>
      </c>
      <c r="I195" s="101">
        <v>4809.54</v>
      </c>
      <c r="J195" s="101">
        <f t="shared" si="6"/>
        <v>0</v>
      </c>
      <c r="K195" s="120" t="s">
        <v>12</v>
      </c>
    </row>
    <row r="196" spans="1:11">
      <c r="A196" s="75">
        <f t="shared" si="4"/>
        <v>154</v>
      </c>
      <c r="B196" s="75"/>
      <c r="C196" s="100" t="s">
        <v>260</v>
      </c>
      <c r="D196" s="116" t="s">
        <v>23</v>
      </c>
      <c r="E196" s="99" t="s">
        <v>168</v>
      </c>
      <c r="F196" s="99">
        <v>27</v>
      </c>
      <c r="G196" s="118">
        <v>32509</v>
      </c>
      <c r="H196" s="101">
        <v>1530.76</v>
      </c>
      <c r="I196" s="101">
        <v>1346.76</v>
      </c>
      <c r="J196" s="101">
        <f t="shared" si="6"/>
        <v>184</v>
      </c>
      <c r="K196" s="120" t="s">
        <v>12</v>
      </c>
    </row>
    <row r="197" spans="1:11" ht="25.5">
      <c r="A197" s="75">
        <f t="shared" si="4"/>
        <v>155</v>
      </c>
      <c r="B197" s="75"/>
      <c r="C197" s="100" t="s">
        <v>261</v>
      </c>
      <c r="D197" s="116" t="s">
        <v>23</v>
      </c>
      <c r="E197" s="99" t="s">
        <v>58</v>
      </c>
      <c r="F197" s="129">
        <v>10.8</v>
      </c>
      <c r="G197" s="118">
        <v>32143</v>
      </c>
      <c r="H197" s="101">
        <v>80181.2</v>
      </c>
      <c r="I197" s="101">
        <v>74568.52</v>
      </c>
      <c r="J197" s="101">
        <f t="shared" si="6"/>
        <v>5612.679999999993</v>
      </c>
      <c r="K197" s="120" t="s">
        <v>12</v>
      </c>
    </row>
    <row r="198" spans="1:11">
      <c r="A198" s="75">
        <f t="shared" si="4"/>
        <v>156</v>
      </c>
      <c r="B198" s="75"/>
      <c r="C198" s="100" t="s">
        <v>262</v>
      </c>
      <c r="D198" s="116" t="s">
        <v>23</v>
      </c>
      <c r="E198" s="99" t="s">
        <v>241</v>
      </c>
      <c r="F198" s="99">
        <v>197</v>
      </c>
      <c r="G198" s="118">
        <v>32143</v>
      </c>
      <c r="H198" s="101">
        <v>14599.12</v>
      </c>
      <c r="I198" s="101">
        <v>10934.74</v>
      </c>
      <c r="J198" s="101">
        <f t="shared" si="6"/>
        <v>3664.380000000001</v>
      </c>
      <c r="K198" s="120" t="s">
        <v>12</v>
      </c>
    </row>
    <row r="199" spans="1:11">
      <c r="A199" s="75">
        <f t="shared" si="4"/>
        <v>157</v>
      </c>
      <c r="B199" s="75"/>
      <c r="C199" s="100" t="s">
        <v>263</v>
      </c>
      <c r="D199" s="116" t="s">
        <v>23</v>
      </c>
      <c r="E199" s="99" t="s">
        <v>58</v>
      </c>
      <c r="F199" s="99">
        <v>14</v>
      </c>
      <c r="G199" s="118">
        <v>32143</v>
      </c>
      <c r="H199" s="101">
        <v>1228.6600000000001</v>
      </c>
      <c r="I199" s="101">
        <v>1228.6600000000001</v>
      </c>
      <c r="J199" s="101">
        <f t="shared" si="6"/>
        <v>0</v>
      </c>
      <c r="K199" s="120" t="s">
        <v>12</v>
      </c>
    </row>
    <row r="200" spans="1:11">
      <c r="A200" s="75">
        <f t="shared" si="4"/>
        <v>158</v>
      </c>
      <c r="B200" s="75"/>
      <c r="C200" s="100" t="s">
        <v>264</v>
      </c>
      <c r="D200" s="116" t="s">
        <v>23</v>
      </c>
      <c r="E200" s="99" t="s">
        <v>245</v>
      </c>
      <c r="F200" s="99">
        <v>134</v>
      </c>
      <c r="G200" s="118">
        <v>29952</v>
      </c>
      <c r="H200" s="101">
        <v>2565.9699999999998</v>
      </c>
      <c r="I200" s="101">
        <v>2565.9699999999998</v>
      </c>
      <c r="J200" s="101">
        <f t="shared" si="6"/>
        <v>0</v>
      </c>
      <c r="K200" s="120" t="s">
        <v>12</v>
      </c>
    </row>
    <row r="201" spans="1:11">
      <c r="A201" s="75">
        <f t="shared" ref="A201:A264" si="7">SUM(A200,1)</f>
        <v>159</v>
      </c>
      <c r="B201" s="75"/>
      <c r="C201" s="100" t="s">
        <v>265</v>
      </c>
      <c r="D201" s="116" t="s">
        <v>23</v>
      </c>
      <c r="E201" s="99" t="s">
        <v>58</v>
      </c>
      <c r="F201" s="99">
        <v>72</v>
      </c>
      <c r="G201" s="118">
        <v>32509</v>
      </c>
      <c r="H201" s="101">
        <v>3516.41</v>
      </c>
      <c r="I201" s="101">
        <v>1645.68</v>
      </c>
      <c r="J201" s="101">
        <f t="shared" si="6"/>
        <v>1870.7299999999998</v>
      </c>
      <c r="K201" s="120" t="s">
        <v>12</v>
      </c>
    </row>
    <row r="202" spans="1:11">
      <c r="A202" s="75">
        <f t="shared" si="7"/>
        <v>160</v>
      </c>
      <c r="B202" s="75"/>
      <c r="C202" s="100" t="s">
        <v>266</v>
      </c>
      <c r="D202" s="116" t="s">
        <v>23</v>
      </c>
      <c r="E202" s="99" t="s">
        <v>58</v>
      </c>
      <c r="F202" s="99">
        <v>10</v>
      </c>
      <c r="G202" s="118">
        <v>32509</v>
      </c>
      <c r="H202" s="101">
        <v>0</v>
      </c>
      <c r="I202" s="101">
        <v>0</v>
      </c>
      <c r="J202" s="101">
        <f t="shared" ref="J202:J233" si="8">H202-I202</f>
        <v>0</v>
      </c>
      <c r="K202" s="120" t="s">
        <v>12</v>
      </c>
    </row>
    <row r="203" spans="1:11">
      <c r="A203" s="75">
        <f t="shared" si="7"/>
        <v>161</v>
      </c>
      <c r="B203" s="75"/>
      <c r="C203" s="100" t="s">
        <v>267</v>
      </c>
      <c r="D203" s="116" t="s">
        <v>23</v>
      </c>
      <c r="E203" s="99" t="s">
        <v>217</v>
      </c>
      <c r="F203" s="99">
        <v>438</v>
      </c>
      <c r="G203" s="118">
        <v>32509</v>
      </c>
      <c r="H203" s="101">
        <v>166501.32999999999</v>
      </c>
      <c r="I203" s="101">
        <v>138196.1</v>
      </c>
      <c r="J203" s="101">
        <f t="shared" si="8"/>
        <v>28305.229999999981</v>
      </c>
      <c r="K203" s="120" t="s">
        <v>12</v>
      </c>
    </row>
    <row r="204" spans="1:11">
      <c r="A204" s="75">
        <f t="shared" si="7"/>
        <v>162</v>
      </c>
      <c r="B204" s="75"/>
      <c r="C204" s="100" t="s">
        <v>268</v>
      </c>
      <c r="D204" s="116" t="s">
        <v>23</v>
      </c>
      <c r="E204" s="99" t="s">
        <v>58</v>
      </c>
      <c r="F204" s="99">
        <v>31</v>
      </c>
      <c r="G204" s="118">
        <v>32143</v>
      </c>
      <c r="H204" s="101">
        <v>2297.46</v>
      </c>
      <c r="I204" s="101">
        <v>1114.27</v>
      </c>
      <c r="J204" s="101">
        <f t="shared" si="8"/>
        <v>1183.19</v>
      </c>
      <c r="K204" s="120" t="s">
        <v>12</v>
      </c>
    </row>
    <row r="205" spans="1:11">
      <c r="A205" s="75">
        <f t="shared" si="7"/>
        <v>163</v>
      </c>
      <c r="B205" s="75"/>
      <c r="C205" s="100" t="s">
        <v>269</v>
      </c>
      <c r="D205" s="116" t="s">
        <v>23</v>
      </c>
      <c r="E205" s="99" t="s">
        <v>58</v>
      </c>
      <c r="F205" s="99">
        <v>95</v>
      </c>
      <c r="G205" s="118">
        <v>32509</v>
      </c>
      <c r="H205" s="101">
        <v>4640.83</v>
      </c>
      <c r="I205" s="101">
        <v>2162.63</v>
      </c>
      <c r="J205" s="101">
        <f t="shared" si="8"/>
        <v>2478.1999999999998</v>
      </c>
      <c r="K205" s="120" t="s">
        <v>12</v>
      </c>
    </row>
    <row r="206" spans="1:11" ht="25.5">
      <c r="A206" s="75">
        <f t="shared" si="7"/>
        <v>164</v>
      </c>
      <c r="B206" s="75"/>
      <c r="C206" s="100" t="s">
        <v>270</v>
      </c>
      <c r="D206" s="99" t="s">
        <v>138</v>
      </c>
      <c r="E206" s="99" t="s">
        <v>271</v>
      </c>
      <c r="F206" s="99">
        <v>224</v>
      </c>
      <c r="G206" s="118">
        <v>29587</v>
      </c>
      <c r="H206" s="101">
        <v>9036.1299999999992</v>
      </c>
      <c r="I206" s="101">
        <v>9036.1299999999992</v>
      </c>
      <c r="J206" s="101">
        <f t="shared" si="8"/>
        <v>0</v>
      </c>
      <c r="K206" s="120" t="s">
        <v>12</v>
      </c>
    </row>
    <row r="207" spans="1:11">
      <c r="A207" s="75">
        <f t="shared" si="7"/>
        <v>165</v>
      </c>
      <c r="B207" s="75"/>
      <c r="C207" s="100" t="s">
        <v>272</v>
      </c>
      <c r="D207" s="116" t="s">
        <v>23</v>
      </c>
      <c r="E207" s="99" t="s">
        <v>58</v>
      </c>
      <c r="F207" s="99">
        <v>20</v>
      </c>
      <c r="G207" s="118">
        <v>32143</v>
      </c>
      <c r="H207" s="101">
        <v>888.59</v>
      </c>
      <c r="I207" s="101">
        <v>827.1</v>
      </c>
      <c r="J207" s="101">
        <f t="shared" si="8"/>
        <v>61.490000000000009</v>
      </c>
      <c r="K207" s="120" t="s">
        <v>12</v>
      </c>
    </row>
    <row r="208" spans="1:11">
      <c r="A208" s="75">
        <f t="shared" si="7"/>
        <v>166</v>
      </c>
      <c r="B208" s="75"/>
      <c r="C208" s="100" t="s">
        <v>273</v>
      </c>
      <c r="D208" s="116" t="s">
        <v>23</v>
      </c>
      <c r="E208" s="99" t="s">
        <v>58</v>
      </c>
      <c r="F208" s="129">
        <v>9.9</v>
      </c>
      <c r="G208" s="118">
        <v>32509</v>
      </c>
      <c r="H208" s="101">
        <v>733665.77</v>
      </c>
      <c r="I208" s="101">
        <v>645625.88</v>
      </c>
      <c r="J208" s="101">
        <f t="shared" si="8"/>
        <v>88039.890000000014</v>
      </c>
      <c r="K208" s="120" t="s">
        <v>12</v>
      </c>
    </row>
    <row r="209" spans="1:11" ht="25.5">
      <c r="A209" s="75">
        <f t="shared" si="7"/>
        <v>167</v>
      </c>
      <c r="B209" s="75"/>
      <c r="C209" s="100" t="s">
        <v>274</v>
      </c>
      <c r="D209" s="116" t="s">
        <v>23</v>
      </c>
      <c r="E209" s="99" t="s">
        <v>275</v>
      </c>
      <c r="F209" s="99">
        <v>60</v>
      </c>
      <c r="G209" s="118">
        <v>32143</v>
      </c>
      <c r="H209" s="101">
        <v>3050.01</v>
      </c>
      <c r="I209" s="101">
        <v>2839.86</v>
      </c>
      <c r="J209" s="101">
        <f t="shared" si="8"/>
        <v>210.15000000000009</v>
      </c>
      <c r="K209" s="120" t="s">
        <v>12</v>
      </c>
    </row>
    <row r="210" spans="1:11">
      <c r="A210" s="75">
        <f t="shared" si="7"/>
        <v>168</v>
      </c>
      <c r="B210" s="75"/>
      <c r="C210" s="100" t="s">
        <v>276</v>
      </c>
      <c r="D210" s="116" t="s">
        <v>23</v>
      </c>
      <c r="E210" s="99" t="s">
        <v>58</v>
      </c>
      <c r="F210" s="129">
        <v>22.7</v>
      </c>
      <c r="G210" s="118">
        <v>33239</v>
      </c>
      <c r="H210" s="101">
        <v>75433.48</v>
      </c>
      <c r="I210" s="101">
        <v>58838.11</v>
      </c>
      <c r="J210" s="101">
        <f t="shared" si="8"/>
        <v>16595.369999999995</v>
      </c>
      <c r="K210" s="120" t="s">
        <v>12</v>
      </c>
    </row>
    <row r="211" spans="1:11">
      <c r="A211" s="75">
        <f t="shared" si="7"/>
        <v>169</v>
      </c>
      <c r="B211" s="75"/>
      <c r="C211" s="100" t="s">
        <v>277</v>
      </c>
      <c r="D211" s="116" t="s">
        <v>23</v>
      </c>
      <c r="E211" s="99" t="s">
        <v>58</v>
      </c>
      <c r="F211" s="129">
        <v>45.7</v>
      </c>
      <c r="G211" s="118">
        <v>31017</v>
      </c>
      <c r="H211" s="101">
        <v>1943.25</v>
      </c>
      <c r="I211" s="101">
        <v>1943.25</v>
      </c>
      <c r="J211" s="101">
        <f t="shared" si="8"/>
        <v>0</v>
      </c>
      <c r="K211" s="120" t="s">
        <v>12</v>
      </c>
    </row>
    <row r="212" spans="1:11" ht="51">
      <c r="A212" s="75">
        <f t="shared" si="7"/>
        <v>170</v>
      </c>
      <c r="B212" s="83"/>
      <c r="C212" s="132" t="s">
        <v>278</v>
      </c>
      <c r="D212" s="133" t="s">
        <v>23</v>
      </c>
      <c r="E212" s="12" t="s">
        <v>61</v>
      </c>
      <c r="F212" s="134">
        <v>257</v>
      </c>
      <c r="G212" s="97">
        <v>25204</v>
      </c>
      <c r="H212" s="28">
        <v>117038.93</v>
      </c>
      <c r="I212" s="28">
        <v>117038.93</v>
      </c>
      <c r="J212" s="28">
        <f t="shared" si="8"/>
        <v>0</v>
      </c>
      <c r="K212" s="135" t="s">
        <v>279</v>
      </c>
    </row>
    <row r="213" spans="1:11">
      <c r="A213" s="75">
        <f t="shared" si="7"/>
        <v>171</v>
      </c>
      <c r="B213" s="75"/>
      <c r="C213" s="100" t="s">
        <v>280</v>
      </c>
      <c r="D213" s="116" t="s">
        <v>23</v>
      </c>
      <c r="E213" s="99" t="s">
        <v>58</v>
      </c>
      <c r="F213" s="129">
        <v>23</v>
      </c>
      <c r="G213" s="118">
        <v>28491</v>
      </c>
      <c r="H213" s="101">
        <v>4864.6899999999996</v>
      </c>
      <c r="I213" s="101">
        <v>3279.29</v>
      </c>
      <c r="J213" s="101">
        <f t="shared" si="8"/>
        <v>1585.3999999999996</v>
      </c>
      <c r="K213" s="120" t="s">
        <v>12</v>
      </c>
    </row>
    <row r="214" spans="1:11" ht="25.5">
      <c r="A214" s="75">
        <f t="shared" si="7"/>
        <v>172</v>
      </c>
      <c r="B214" s="75"/>
      <c r="C214" s="100" t="s">
        <v>281</v>
      </c>
      <c r="D214" s="116" t="s">
        <v>23</v>
      </c>
      <c r="E214" s="99" t="s">
        <v>241</v>
      </c>
      <c r="F214" s="129">
        <v>600</v>
      </c>
      <c r="G214" s="118">
        <v>17899</v>
      </c>
      <c r="H214" s="101">
        <v>315612.65999999997</v>
      </c>
      <c r="I214" s="101">
        <v>315612.65999999997</v>
      </c>
      <c r="J214" s="101">
        <f t="shared" si="8"/>
        <v>0</v>
      </c>
      <c r="K214" s="120" t="s">
        <v>12</v>
      </c>
    </row>
    <row r="215" spans="1:11" ht="25.5">
      <c r="A215" s="75">
        <f t="shared" si="7"/>
        <v>173</v>
      </c>
      <c r="B215" s="75"/>
      <c r="C215" s="100" t="s">
        <v>563</v>
      </c>
      <c r="D215" s="116" t="s">
        <v>23</v>
      </c>
      <c r="E215" s="99" t="s">
        <v>282</v>
      </c>
      <c r="F215" s="129">
        <v>738</v>
      </c>
      <c r="G215" s="118">
        <v>25934</v>
      </c>
      <c r="H215" s="101">
        <v>506439.67</v>
      </c>
      <c r="I215" s="101">
        <v>401606.66</v>
      </c>
      <c r="J215" s="101">
        <f t="shared" si="8"/>
        <v>104833.01000000001</v>
      </c>
      <c r="K215" s="120" t="s">
        <v>12</v>
      </c>
    </row>
    <row r="216" spans="1:11">
      <c r="A216" s="75">
        <f t="shared" si="7"/>
        <v>174</v>
      </c>
      <c r="B216" s="75"/>
      <c r="C216" s="100" t="s">
        <v>283</v>
      </c>
      <c r="D216" s="116" t="s">
        <v>23</v>
      </c>
      <c r="E216" s="99" t="s">
        <v>220</v>
      </c>
      <c r="F216" s="129">
        <v>1025</v>
      </c>
      <c r="G216" s="118">
        <v>21186</v>
      </c>
      <c r="H216" s="101">
        <v>823585.31</v>
      </c>
      <c r="I216" s="101">
        <v>823585.31</v>
      </c>
      <c r="J216" s="101">
        <f t="shared" si="8"/>
        <v>0</v>
      </c>
      <c r="K216" s="120" t="s">
        <v>12</v>
      </c>
    </row>
    <row r="217" spans="1:11">
      <c r="A217" s="75">
        <f t="shared" si="7"/>
        <v>175</v>
      </c>
      <c r="B217" s="75"/>
      <c r="C217" s="100" t="s">
        <v>284</v>
      </c>
      <c r="D217" s="116" t="s">
        <v>23</v>
      </c>
      <c r="E217" s="99" t="s">
        <v>58</v>
      </c>
      <c r="F217" s="129">
        <v>788</v>
      </c>
      <c r="G217" s="118">
        <v>24838</v>
      </c>
      <c r="H217" s="101">
        <v>163989.4</v>
      </c>
      <c r="I217" s="101">
        <v>138407.04999999999</v>
      </c>
      <c r="J217" s="101">
        <f t="shared" si="8"/>
        <v>25582.350000000006</v>
      </c>
      <c r="K217" s="120" t="s">
        <v>12</v>
      </c>
    </row>
    <row r="218" spans="1:11">
      <c r="A218" s="75">
        <f t="shared" si="7"/>
        <v>176</v>
      </c>
      <c r="B218" s="75"/>
      <c r="C218" s="100" t="s">
        <v>285</v>
      </c>
      <c r="D218" s="116" t="s">
        <v>23</v>
      </c>
      <c r="E218" s="99" t="s">
        <v>58</v>
      </c>
      <c r="F218" s="129">
        <v>666</v>
      </c>
      <c r="G218" s="118">
        <v>26299</v>
      </c>
      <c r="H218" s="101">
        <v>157653.03</v>
      </c>
      <c r="I218" s="101">
        <v>122338.75</v>
      </c>
      <c r="J218" s="101">
        <f t="shared" si="8"/>
        <v>35314.28</v>
      </c>
      <c r="K218" s="120" t="s">
        <v>12</v>
      </c>
    </row>
    <row r="219" spans="1:11" ht="25.5">
      <c r="A219" s="75">
        <f t="shared" si="7"/>
        <v>177</v>
      </c>
      <c r="B219" s="75"/>
      <c r="C219" s="100" t="s">
        <v>286</v>
      </c>
      <c r="D219" s="116" t="s">
        <v>23</v>
      </c>
      <c r="E219" s="99" t="s">
        <v>220</v>
      </c>
      <c r="F219" s="129">
        <v>1112</v>
      </c>
      <c r="G219" s="118">
        <v>14246</v>
      </c>
      <c r="H219" s="101">
        <v>304370.7</v>
      </c>
      <c r="I219" s="101">
        <v>304370.7</v>
      </c>
      <c r="J219" s="101">
        <f t="shared" si="8"/>
        <v>0</v>
      </c>
      <c r="K219" s="120" t="s">
        <v>12</v>
      </c>
    </row>
    <row r="220" spans="1:11">
      <c r="A220" s="75">
        <f t="shared" si="7"/>
        <v>178</v>
      </c>
      <c r="B220" s="75"/>
      <c r="C220" s="100" t="s">
        <v>287</v>
      </c>
      <c r="D220" s="116" t="s">
        <v>23</v>
      </c>
      <c r="E220" s="99" t="s">
        <v>58</v>
      </c>
      <c r="F220" s="129">
        <v>94</v>
      </c>
      <c r="G220" s="118">
        <v>32143</v>
      </c>
      <c r="H220" s="101">
        <v>41956.56</v>
      </c>
      <c r="I220" s="101">
        <v>39229.379999999997</v>
      </c>
      <c r="J220" s="101">
        <f t="shared" si="8"/>
        <v>2727.1800000000003</v>
      </c>
      <c r="K220" s="120" t="s">
        <v>12</v>
      </c>
    </row>
    <row r="221" spans="1:11">
      <c r="A221" s="75">
        <f t="shared" si="7"/>
        <v>179</v>
      </c>
      <c r="B221" s="75"/>
      <c r="C221" s="100" t="s">
        <v>288</v>
      </c>
      <c r="D221" s="116" t="s">
        <v>23</v>
      </c>
      <c r="E221" s="99" t="s">
        <v>58</v>
      </c>
      <c r="F221" s="129">
        <v>346</v>
      </c>
      <c r="G221" s="118">
        <v>30317</v>
      </c>
      <c r="H221" s="101">
        <v>3416.38</v>
      </c>
      <c r="I221" s="101">
        <v>3416.38</v>
      </c>
      <c r="J221" s="101">
        <f t="shared" si="8"/>
        <v>0</v>
      </c>
      <c r="K221" s="120" t="s">
        <v>12</v>
      </c>
    </row>
    <row r="222" spans="1:11">
      <c r="A222" s="75">
        <f t="shared" si="7"/>
        <v>180</v>
      </c>
      <c r="B222" s="75"/>
      <c r="C222" s="100" t="s">
        <v>289</v>
      </c>
      <c r="D222" s="116" t="s">
        <v>23</v>
      </c>
      <c r="E222" s="99" t="s">
        <v>58</v>
      </c>
      <c r="F222" s="129">
        <v>5.3</v>
      </c>
      <c r="G222" s="118">
        <v>31413</v>
      </c>
      <c r="H222" s="101">
        <v>0</v>
      </c>
      <c r="I222" s="101">
        <v>0</v>
      </c>
      <c r="J222" s="101">
        <f t="shared" si="8"/>
        <v>0</v>
      </c>
      <c r="K222" s="120" t="s">
        <v>12</v>
      </c>
    </row>
    <row r="223" spans="1:11">
      <c r="A223" s="75">
        <f t="shared" si="7"/>
        <v>181</v>
      </c>
      <c r="B223" s="75"/>
      <c r="C223" s="100" t="s">
        <v>289</v>
      </c>
      <c r="D223" s="116" t="s">
        <v>23</v>
      </c>
      <c r="E223" s="99" t="s">
        <v>220</v>
      </c>
      <c r="F223" s="129">
        <v>184</v>
      </c>
      <c r="G223" s="118">
        <v>31413</v>
      </c>
      <c r="H223" s="101">
        <v>163188.95000000001</v>
      </c>
      <c r="I223" s="101">
        <v>163188.95000000001</v>
      </c>
      <c r="J223" s="101">
        <f t="shared" si="8"/>
        <v>0</v>
      </c>
      <c r="K223" s="120" t="s">
        <v>12</v>
      </c>
    </row>
    <row r="224" spans="1:11">
      <c r="A224" s="75">
        <f t="shared" si="7"/>
        <v>182</v>
      </c>
      <c r="B224" s="75"/>
      <c r="C224" s="100" t="s">
        <v>678</v>
      </c>
      <c r="D224" s="116" t="s">
        <v>23</v>
      </c>
      <c r="E224" s="99" t="s">
        <v>282</v>
      </c>
      <c r="F224" s="129">
        <v>4494</v>
      </c>
      <c r="G224" s="118">
        <v>31413</v>
      </c>
      <c r="H224" s="101">
        <v>9933879.4900000002</v>
      </c>
      <c r="I224" s="101">
        <v>9933879.4900000002</v>
      </c>
      <c r="J224" s="101">
        <f t="shared" si="8"/>
        <v>0</v>
      </c>
      <c r="K224" s="120" t="s">
        <v>12</v>
      </c>
    </row>
    <row r="225" spans="1:11">
      <c r="A225" s="75">
        <f t="shared" si="7"/>
        <v>183</v>
      </c>
      <c r="B225" s="75"/>
      <c r="C225" s="100" t="s">
        <v>291</v>
      </c>
      <c r="D225" s="116" t="s">
        <v>23</v>
      </c>
      <c r="E225" s="99" t="s">
        <v>58</v>
      </c>
      <c r="F225" s="129">
        <v>21</v>
      </c>
      <c r="G225" s="118">
        <v>32143</v>
      </c>
      <c r="H225" s="101">
        <v>27161.35</v>
      </c>
      <c r="I225" s="101">
        <v>25395.86</v>
      </c>
      <c r="J225" s="101">
        <f t="shared" si="8"/>
        <v>1765.489999999998</v>
      </c>
      <c r="K225" s="120" t="s">
        <v>12</v>
      </c>
    </row>
    <row r="226" spans="1:11" ht="26.25">
      <c r="A226" s="75">
        <f t="shared" si="7"/>
        <v>184</v>
      </c>
      <c r="B226" s="75"/>
      <c r="C226" s="100" t="s">
        <v>292</v>
      </c>
      <c r="D226" s="116" t="s">
        <v>23</v>
      </c>
      <c r="E226" s="99" t="s">
        <v>271</v>
      </c>
      <c r="F226" s="129">
        <v>907</v>
      </c>
      <c r="G226" s="118">
        <v>32509</v>
      </c>
      <c r="H226" s="101">
        <v>23058.84</v>
      </c>
      <c r="I226" s="101">
        <v>0</v>
      </c>
      <c r="J226" s="101">
        <f t="shared" si="8"/>
        <v>23058.84</v>
      </c>
      <c r="K226" s="127" t="s">
        <v>293</v>
      </c>
    </row>
    <row r="227" spans="1:11">
      <c r="A227" s="75">
        <f t="shared" si="7"/>
        <v>185</v>
      </c>
      <c r="B227" s="75"/>
      <c r="C227" s="100" t="s">
        <v>294</v>
      </c>
      <c r="D227" s="116" t="s">
        <v>23</v>
      </c>
      <c r="E227" s="99" t="s">
        <v>58</v>
      </c>
      <c r="F227" s="129">
        <v>52</v>
      </c>
      <c r="G227" s="118">
        <v>32509</v>
      </c>
      <c r="H227" s="101">
        <v>447521.98</v>
      </c>
      <c r="I227" s="101">
        <v>396056.95</v>
      </c>
      <c r="J227" s="101">
        <f t="shared" si="8"/>
        <v>51465.02999999997</v>
      </c>
      <c r="K227" s="120" t="s">
        <v>12</v>
      </c>
    </row>
    <row r="228" spans="1:11">
      <c r="A228" s="75">
        <f t="shared" si="7"/>
        <v>186</v>
      </c>
      <c r="B228" s="75"/>
      <c r="C228" s="100" t="s">
        <v>295</v>
      </c>
      <c r="D228" s="116" t="s">
        <v>23</v>
      </c>
      <c r="E228" s="99" t="s">
        <v>220</v>
      </c>
      <c r="F228" s="129">
        <v>222.2</v>
      </c>
      <c r="G228" s="118">
        <v>31048</v>
      </c>
      <c r="H228" s="101">
        <v>161851.24</v>
      </c>
      <c r="I228" s="101">
        <v>89665.59</v>
      </c>
      <c r="J228" s="101">
        <f t="shared" si="8"/>
        <v>72185.649999999994</v>
      </c>
      <c r="K228" s="120" t="s">
        <v>12</v>
      </c>
    </row>
    <row r="229" spans="1:11">
      <c r="A229" s="75">
        <f t="shared" si="7"/>
        <v>187</v>
      </c>
      <c r="B229" s="75"/>
      <c r="C229" s="100" t="s">
        <v>296</v>
      </c>
      <c r="D229" s="116" t="s">
        <v>23</v>
      </c>
      <c r="E229" s="99" t="s">
        <v>58</v>
      </c>
      <c r="F229" s="129">
        <v>5.3</v>
      </c>
      <c r="G229" s="118">
        <v>31048</v>
      </c>
      <c r="H229" s="101">
        <v>13153.08</v>
      </c>
      <c r="I229" s="101">
        <v>13153.08</v>
      </c>
      <c r="J229" s="101">
        <f t="shared" si="8"/>
        <v>0</v>
      </c>
      <c r="K229" s="120" t="s">
        <v>12</v>
      </c>
    </row>
    <row r="230" spans="1:11">
      <c r="A230" s="75">
        <f t="shared" si="7"/>
        <v>188</v>
      </c>
      <c r="B230" s="75"/>
      <c r="C230" s="100" t="s">
        <v>297</v>
      </c>
      <c r="D230" s="116" t="s">
        <v>23</v>
      </c>
      <c r="E230" s="99" t="s">
        <v>220</v>
      </c>
      <c r="F230" s="129">
        <v>386.3</v>
      </c>
      <c r="G230" s="118">
        <v>32143</v>
      </c>
      <c r="H230" s="101">
        <v>207574.59</v>
      </c>
      <c r="I230" s="101">
        <v>189723.18</v>
      </c>
      <c r="J230" s="101">
        <f t="shared" si="8"/>
        <v>17851.410000000003</v>
      </c>
      <c r="K230" s="120" t="s">
        <v>12</v>
      </c>
    </row>
    <row r="231" spans="1:11">
      <c r="A231" s="75">
        <f t="shared" si="7"/>
        <v>189</v>
      </c>
      <c r="B231" s="75"/>
      <c r="C231" s="100" t="s">
        <v>298</v>
      </c>
      <c r="D231" s="116" t="s">
        <v>23</v>
      </c>
      <c r="E231" s="99" t="s">
        <v>220</v>
      </c>
      <c r="F231" s="129">
        <v>5</v>
      </c>
      <c r="G231" s="118">
        <v>30926</v>
      </c>
      <c r="H231" s="101">
        <v>0</v>
      </c>
      <c r="I231" s="101">
        <v>0</v>
      </c>
      <c r="J231" s="101">
        <f t="shared" si="8"/>
        <v>0</v>
      </c>
      <c r="K231" s="120" t="s">
        <v>12</v>
      </c>
    </row>
    <row r="232" spans="1:11">
      <c r="A232" s="75">
        <f t="shared" si="7"/>
        <v>190</v>
      </c>
      <c r="B232" s="75"/>
      <c r="C232" s="100" t="s">
        <v>298</v>
      </c>
      <c r="D232" s="116" t="s">
        <v>23</v>
      </c>
      <c r="E232" s="99" t="s">
        <v>58</v>
      </c>
      <c r="F232" s="129">
        <v>110</v>
      </c>
      <c r="G232" s="118">
        <v>30926</v>
      </c>
      <c r="H232" s="101">
        <v>86121.37</v>
      </c>
      <c r="I232" s="101">
        <v>86121.37</v>
      </c>
      <c r="J232" s="101">
        <f t="shared" si="8"/>
        <v>0</v>
      </c>
      <c r="K232" s="120" t="s">
        <v>12</v>
      </c>
    </row>
    <row r="233" spans="1:11" ht="25.5">
      <c r="A233" s="75">
        <f t="shared" si="7"/>
        <v>191</v>
      </c>
      <c r="B233" s="75"/>
      <c r="C233" s="100" t="s">
        <v>299</v>
      </c>
      <c r="D233" s="116" t="s">
        <v>23</v>
      </c>
      <c r="E233" s="99" t="s">
        <v>300</v>
      </c>
      <c r="F233" s="129">
        <v>54.7</v>
      </c>
      <c r="G233" s="118">
        <v>31413</v>
      </c>
      <c r="H233" s="101">
        <v>3974.84</v>
      </c>
      <c r="I233" s="101">
        <v>3974.84</v>
      </c>
      <c r="J233" s="101">
        <f t="shared" si="8"/>
        <v>0</v>
      </c>
      <c r="K233" s="120" t="s">
        <v>12</v>
      </c>
    </row>
    <row r="234" spans="1:11">
      <c r="A234" s="75">
        <f t="shared" si="7"/>
        <v>192</v>
      </c>
      <c r="B234" s="75"/>
      <c r="C234" s="100" t="s">
        <v>301</v>
      </c>
      <c r="D234" s="116" t="s">
        <v>23</v>
      </c>
      <c r="E234" s="99" t="s">
        <v>58</v>
      </c>
      <c r="F234" s="129">
        <v>38</v>
      </c>
      <c r="G234" s="118">
        <v>31048</v>
      </c>
      <c r="H234" s="101">
        <v>17445.11</v>
      </c>
      <c r="I234" s="101">
        <v>17445.11</v>
      </c>
      <c r="J234" s="101">
        <f t="shared" ref="J234:J236" si="9">H234-I234</f>
        <v>0</v>
      </c>
      <c r="K234" s="120" t="s">
        <v>12</v>
      </c>
    </row>
    <row r="235" spans="1:11">
      <c r="A235" s="75">
        <f t="shared" si="7"/>
        <v>193</v>
      </c>
      <c r="B235" s="75"/>
      <c r="C235" s="100" t="s">
        <v>302</v>
      </c>
      <c r="D235" s="116" t="s">
        <v>23</v>
      </c>
      <c r="E235" s="99" t="s">
        <v>217</v>
      </c>
      <c r="F235" s="129">
        <v>113</v>
      </c>
      <c r="G235" s="118">
        <v>33970</v>
      </c>
      <c r="H235" s="101">
        <v>0</v>
      </c>
      <c r="I235" s="101">
        <v>0</v>
      </c>
      <c r="J235" s="101">
        <f t="shared" si="9"/>
        <v>0</v>
      </c>
      <c r="K235" s="120" t="s">
        <v>12</v>
      </c>
    </row>
    <row r="236" spans="1:11">
      <c r="A236" s="75">
        <f t="shared" si="7"/>
        <v>194</v>
      </c>
      <c r="B236" s="75"/>
      <c r="C236" s="100" t="s">
        <v>303</v>
      </c>
      <c r="D236" s="116" t="s">
        <v>23</v>
      </c>
      <c r="E236" s="99" t="s">
        <v>58</v>
      </c>
      <c r="F236" s="129">
        <v>15</v>
      </c>
      <c r="G236" s="118">
        <v>33970</v>
      </c>
      <c r="H236" s="101">
        <v>9769.93</v>
      </c>
      <c r="I236" s="101">
        <v>6643.55</v>
      </c>
      <c r="J236" s="101">
        <f t="shared" si="9"/>
        <v>3126.38</v>
      </c>
      <c r="K236" s="120" t="s">
        <v>12</v>
      </c>
    </row>
    <row r="237" spans="1:11" ht="25.5">
      <c r="A237" s="75">
        <f t="shared" si="7"/>
        <v>195</v>
      </c>
      <c r="B237" s="75"/>
      <c r="C237" s="100" t="s">
        <v>304</v>
      </c>
      <c r="D237" s="116" t="s">
        <v>23</v>
      </c>
      <c r="E237" s="99" t="s">
        <v>58</v>
      </c>
      <c r="F237" s="129">
        <v>60</v>
      </c>
      <c r="G237" s="118">
        <v>33970</v>
      </c>
      <c r="H237" s="101">
        <v>16654.87</v>
      </c>
      <c r="I237" s="101">
        <v>0</v>
      </c>
      <c r="J237" s="101"/>
      <c r="K237" s="120" t="s">
        <v>12</v>
      </c>
    </row>
    <row r="238" spans="1:11">
      <c r="A238" s="75">
        <f t="shared" si="7"/>
        <v>196</v>
      </c>
      <c r="B238" s="75"/>
      <c r="C238" s="100" t="s">
        <v>305</v>
      </c>
      <c r="D238" s="116" t="s">
        <v>23</v>
      </c>
      <c r="E238" s="99" t="s">
        <v>58</v>
      </c>
      <c r="F238" s="129">
        <v>135</v>
      </c>
      <c r="G238" s="118">
        <v>33970</v>
      </c>
      <c r="H238" s="101">
        <v>0</v>
      </c>
      <c r="I238" s="101">
        <v>0</v>
      </c>
      <c r="J238" s="101">
        <f t="shared" ref="J238:J269" si="10">H238-I238</f>
        <v>0</v>
      </c>
      <c r="K238" s="120" t="s">
        <v>12</v>
      </c>
    </row>
    <row r="239" spans="1:11" ht="26.25">
      <c r="A239" s="75">
        <f t="shared" si="7"/>
        <v>197</v>
      </c>
      <c r="B239" s="75"/>
      <c r="C239" s="100" t="s">
        <v>306</v>
      </c>
      <c r="D239" s="99" t="s">
        <v>138</v>
      </c>
      <c r="E239" s="99" t="s">
        <v>220</v>
      </c>
      <c r="F239" s="129">
        <v>140</v>
      </c>
      <c r="G239" s="118">
        <v>30317</v>
      </c>
      <c r="H239" s="101">
        <v>179623.67999999999</v>
      </c>
      <c r="I239" s="101">
        <v>90563.86</v>
      </c>
      <c r="J239" s="101">
        <f t="shared" si="10"/>
        <v>89059.819999999992</v>
      </c>
      <c r="K239" s="127" t="s">
        <v>307</v>
      </c>
    </row>
    <row r="240" spans="1:11">
      <c r="A240" s="75">
        <f t="shared" si="7"/>
        <v>198</v>
      </c>
      <c r="B240" s="75"/>
      <c r="C240" s="100" t="s">
        <v>308</v>
      </c>
      <c r="D240" s="99" t="s">
        <v>309</v>
      </c>
      <c r="E240" s="99" t="s">
        <v>58</v>
      </c>
      <c r="F240" s="129">
        <v>22</v>
      </c>
      <c r="G240" s="118">
        <v>33970</v>
      </c>
      <c r="H240" s="101">
        <v>0</v>
      </c>
      <c r="I240" s="101">
        <v>0</v>
      </c>
      <c r="J240" s="101">
        <f t="shared" si="10"/>
        <v>0</v>
      </c>
      <c r="K240" s="120" t="s">
        <v>12</v>
      </c>
    </row>
    <row r="241" spans="1:11">
      <c r="A241" s="75">
        <f t="shared" si="7"/>
        <v>199</v>
      </c>
      <c r="B241" s="75"/>
      <c r="C241" s="100" t="s">
        <v>308</v>
      </c>
      <c r="D241" s="116" t="s">
        <v>23</v>
      </c>
      <c r="E241" s="99" t="s">
        <v>241</v>
      </c>
      <c r="F241" s="129">
        <v>90</v>
      </c>
      <c r="G241" s="118">
        <v>33970</v>
      </c>
      <c r="H241" s="101">
        <v>1008.45</v>
      </c>
      <c r="I241" s="101">
        <v>685.24</v>
      </c>
      <c r="J241" s="101">
        <f t="shared" si="10"/>
        <v>323.21000000000004</v>
      </c>
      <c r="K241" s="120" t="s">
        <v>12</v>
      </c>
    </row>
    <row r="242" spans="1:11">
      <c r="A242" s="75">
        <f t="shared" si="7"/>
        <v>200</v>
      </c>
      <c r="B242" s="75"/>
      <c r="C242" s="100" t="s">
        <v>310</v>
      </c>
      <c r="D242" s="116" t="s">
        <v>23</v>
      </c>
      <c r="E242" s="99" t="s">
        <v>58</v>
      </c>
      <c r="F242" s="129">
        <v>15</v>
      </c>
      <c r="G242" s="118">
        <v>33970</v>
      </c>
      <c r="H242" s="101">
        <v>1629.72</v>
      </c>
      <c r="I242" s="101">
        <v>1107.72</v>
      </c>
      <c r="J242" s="101">
        <f t="shared" si="10"/>
        <v>522</v>
      </c>
      <c r="K242" s="120" t="s">
        <v>12</v>
      </c>
    </row>
    <row r="243" spans="1:11" ht="25.5">
      <c r="A243" s="75">
        <f t="shared" si="7"/>
        <v>201</v>
      </c>
      <c r="B243" s="75"/>
      <c r="C243" s="100" t="s">
        <v>311</v>
      </c>
      <c r="D243" s="99"/>
      <c r="E243" s="99" t="s">
        <v>271</v>
      </c>
      <c r="F243" s="129">
        <v>925</v>
      </c>
      <c r="G243" s="118">
        <v>14611</v>
      </c>
      <c r="H243" s="101">
        <v>476331.66</v>
      </c>
      <c r="I243" s="101">
        <v>0</v>
      </c>
      <c r="J243" s="101">
        <f t="shared" si="10"/>
        <v>476331.66</v>
      </c>
      <c r="K243" s="120" t="s">
        <v>12</v>
      </c>
    </row>
    <row r="244" spans="1:11">
      <c r="A244" s="75">
        <f t="shared" si="7"/>
        <v>202</v>
      </c>
      <c r="B244" s="75"/>
      <c r="C244" s="100" t="s">
        <v>312</v>
      </c>
      <c r="D244" s="116" t="s">
        <v>23</v>
      </c>
      <c r="E244" s="99" t="s">
        <v>58</v>
      </c>
      <c r="F244" s="129">
        <v>53</v>
      </c>
      <c r="G244" s="118">
        <v>30682</v>
      </c>
      <c r="H244" s="101">
        <v>36961.01</v>
      </c>
      <c r="I244" s="101">
        <v>36961.01</v>
      </c>
      <c r="J244" s="101">
        <f t="shared" si="10"/>
        <v>0</v>
      </c>
      <c r="K244" s="120" t="s">
        <v>12</v>
      </c>
    </row>
    <row r="245" spans="1:11">
      <c r="A245" s="75">
        <f t="shared" si="7"/>
        <v>203</v>
      </c>
      <c r="B245" s="75"/>
      <c r="C245" s="100" t="s">
        <v>313</v>
      </c>
      <c r="D245" s="116" t="s">
        <v>23</v>
      </c>
      <c r="E245" s="99" t="s">
        <v>220</v>
      </c>
      <c r="F245" s="129">
        <v>195</v>
      </c>
      <c r="G245" s="118">
        <v>31048</v>
      </c>
      <c r="H245" s="101">
        <v>721156.18</v>
      </c>
      <c r="I245" s="101">
        <v>399520.52</v>
      </c>
      <c r="J245" s="101">
        <f t="shared" si="10"/>
        <v>321635.66000000003</v>
      </c>
      <c r="K245" s="120" t="s">
        <v>12</v>
      </c>
    </row>
    <row r="246" spans="1:11" ht="26.25">
      <c r="A246" s="75">
        <f t="shared" si="7"/>
        <v>204</v>
      </c>
      <c r="B246" s="75"/>
      <c r="C246" s="100" t="s">
        <v>314</v>
      </c>
      <c r="D246" s="116" t="s">
        <v>23</v>
      </c>
      <c r="E246" s="99" t="s">
        <v>220</v>
      </c>
      <c r="F246" s="129">
        <v>958.5</v>
      </c>
      <c r="G246" s="118">
        <v>14611</v>
      </c>
      <c r="H246" s="101">
        <v>327852.08</v>
      </c>
      <c r="I246" s="101">
        <v>301987.08</v>
      </c>
      <c r="J246" s="101">
        <f t="shared" si="10"/>
        <v>25865</v>
      </c>
      <c r="K246" s="127" t="s">
        <v>315</v>
      </c>
    </row>
    <row r="247" spans="1:11" ht="25.5">
      <c r="A247" s="75">
        <f t="shared" si="7"/>
        <v>205</v>
      </c>
      <c r="B247" s="75"/>
      <c r="C247" s="100" t="s">
        <v>316</v>
      </c>
      <c r="D247" s="116" t="s">
        <v>23</v>
      </c>
      <c r="E247" s="99" t="s">
        <v>220</v>
      </c>
      <c r="F247" s="101">
        <v>1250</v>
      </c>
      <c r="G247" s="118">
        <v>14246</v>
      </c>
      <c r="H247" s="101">
        <v>680608.15</v>
      </c>
      <c r="I247" s="101">
        <v>680608.15</v>
      </c>
      <c r="J247" s="101">
        <f t="shared" si="10"/>
        <v>0</v>
      </c>
      <c r="K247" s="120" t="s">
        <v>12</v>
      </c>
    </row>
    <row r="248" spans="1:11">
      <c r="A248" s="75">
        <f t="shared" si="7"/>
        <v>206</v>
      </c>
      <c r="B248" s="75"/>
      <c r="C248" s="100" t="s">
        <v>317</v>
      </c>
      <c r="D248" s="116" t="s">
        <v>23</v>
      </c>
      <c r="E248" s="99" t="s">
        <v>58</v>
      </c>
      <c r="F248" s="129">
        <v>178</v>
      </c>
      <c r="G248" s="118">
        <v>25204</v>
      </c>
      <c r="H248" s="101">
        <v>73379.27</v>
      </c>
      <c r="I248" s="101">
        <v>60611.28</v>
      </c>
      <c r="J248" s="101">
        <f t="shared" si="10"/>
        <v>12767.990000000005</v>
      </c>
      <c r="K248" s="120" t="s">
        <v>12</v>
      </c>
    </row>
    <row r="249" spans="1:11">
      <c r="A249" s="75">
        <f t="shared" si="7"/>
        <v>207</v>
      </c>
      <c r="B249" s="75"/>
      <c r="C249" s="100" t="s">
        <v>318</v>
      </c>
      <c r="D249" s="116" t="s">
        <v>23</v>
      </c>
      <c r="E249" s="99" t="s">
        <v>58</v>
      </c>
      <c r="F249" s="129">
        <v>67</v>
      </c>
      <c r="G249" s="118">
        <v>24838</v>
      </c>
      <c r="H249" s="101">
        <v>40307.5</v>
      </c>
      <c r="I249" s="101">
        <v>33979.22</v>
      </c>
      <c r="J249" s="101">
        <f t="shared" si="10"/>
        <v>6328.2799999999988</v>
      </c>
      <c r="K249" s="120" t="s">
        <v>12</v>
      </c>
    </row>
    <row r="250" spans="1:11" ht="25.5">
      <c r="A250" s="75">
        <f t="shared" si="7"/>
        <v>208</v>
      </c>
      <c r="B250" s="75"/>
      <c r="C250" s="100" t="s">
        <v>319</v>
      </c>
      <c r="D250" s="116" t="s">
        <v>23</v>
      </c>
      <c r="E250" s="99" t="s">
        <v>217</v>
      </c>
      <c r="F250" s="129">
        <v>2656</v>
      </c>
      <c r="G250" s="118">
        <v>20455</v>
      </c>
      <c r="H250" s="101">
        <v>1217748.55</v>
      </c>
      <c r="I250" s="101">
        <v>1217748.55</v>
      </c>
      <c r="J250" s="101">
        <f t="shared" si="10"/>
        <v>0</v>
      </c>
      <c r="K250" s="120" t="s">
        <v>12</v>
      </c>
    </row>
    <row r="251" spans="1:11">
      <c r="A251" s="75">
        <f t="shared" si="7"/>
        <v>209</v>
      </c>
      <c r="B251" s="75"/>
      <c r="C251" s="100" t="s">
        <v>320</v>
      </c>
      <c r="D251" s="116" t="s">
        <v>23</v>
      </c>
      <c r="E251" s="99" t="s">
        <v>220</v>
      </c>
      <c r="F251" s="129">
        <v>225</v>
      </c>
      <c r="G251" s="118">
        <v>21551</v>
      </c>
      <c r="H251" s="101">
        <v>123620.59</v>
      </c>
      <c r="I251" s="101">
        <v>123249.73</v>
      </c>
      <c r="J251" s="101">
        <f t="shared" si="10"/>
        <v>370.86000000000058</v>
      </c>
      <c r="K251" s="120" t="s">
        <v>12</v>
      </c>
    </row>
    <row r="252" spans="1:11" ht="25.5">
      <c r="A252" s="75">
        <f t="shared" si="7"/>
        <v>210</v>
      </c>
      <c r="B252" s="75"/>
      <c r="C252" s="100" t="s">
        <v>321</v>
      </c>
      <c r="D252" s="116" t="s">
        <v>23</v>
      </c>
      <c r="E252" s="99" t="s">
        <v>217</v>
      </c>
      <c r="F252" s="99">
        <v>840</v>
      </c>
      <c r="G252" s="118">
        <v>24108</v>
      </c>
      <c r="H252" s="101">
        <v>508688.06</v>
      </c>
      <c r="I252" s="101">
        <v>446119.63</v>
      </c>
      <c r="J252" s="101">
        <f t="shared" si="10"/>
        <v>62568.429999999993</v>
      </c>
      <c r="K252" s="120" t="s">
        <v>12</v>
      </c>
    </row>
    <row r="253" spans="1:11" ht="25.5">
      <c r="A253" s="75">
        <f t="shared" si="7"/>
        <v>211</v>
      </c>
      <c r="B253" s="75"/>
      <c r="C253" s="100" t="s">
        <v>322</v>
      </c>
      <c r="D253" s="116" t="s">
        <v>23</v>
      </c>
      <c r="E253" s="99" t="s">
        <v>220</v>
      </c>
      <c r="F253" s="99">
        <v>355</v>
      </c>
      <c r="G253" s="118">
        <v>21551</v>
      </c>
      <c r="H253" s="101">
        <v>184000.07</v>
      </c>
      <c r="I253" s="101">
        <v>183264.07</v>
      </c>
      <c r="J253" s="101">
        <f t="shared" si="10"/>
        <v>736</v>
      </c>
      <c r="K253" s="120" t="s">
        <v>12</v>
      </c>
    </row>
    <row r="254" spans="1:11" ht="25.5">
      <c r="A254" s="75">
        <f t="shared" si="7"/>
        <v>212</v>
      </c>
      <c r="B254" s="75"/>
      <c r="C254" s="100" t="s">
        <v>323</v>
      </c>
      <c r="D254" s="116" t="s">
        <v>23</v>
      </c>
      <c r="E254" s="99" t="s">
        <v>217</v>
      </c>
      <c r="F254" s="99">
        <v>370</v>
      </c>
      <c r="G254" s="118">
        <v>14246</v>
      </c>
      <c r="H254" s="101">
        <v>186309.79</v>
      </c>
      <c r="I254" s="101">
        <v>186309.79</v>
      </c>
      <c r="J254" s="101">
        <f t="shared" si="10"/>
        <v>0</v>
      </c>
      <c r="K254" s="120" t="s">
        <v>12</v>
      </c>
    </row>
    <row r="255" spans="1:11">
      <c r="A255" s="75">
        <f t="shared" si="7"/>
        <v>213</v>
      </c>
      <c r="B255" s="75"/>
      <c r="C255" s="100" t="s">
        <v>324</v>
      </c>
      <c r="D255" s="116" t="s">
        <v>23</v>
      </c>
      <c r="E255" s="99" t="s">
        <v>282</v>
      </c>
      <c r="F255" s="99">
        <v>89</v>
      </c>
      <c r="G255" s="118">
        <v>33970</v>
      </c>
      <c r="H255" s="101">
        <v>21081.18</v>
      </c>
      <c r="I255" s="101">
        <v>14335.2</v>
      </c>
      <c r="J255" s="101">
        <f t="shared" si="10"/>
        <v>6745.98</v>
      </c>
      <c r="K255" s="120" t="s">
        <v>12</v>
      </c>
    </row>
    <row r="256" spans="1:11" ht="25.5">
      <c r="A256" s="75">
        <f t="shared" si="7"/>
        <v>214</v>
      </c>
      <c r="B256" s="75"/>
      <c r="C256" s="100" t="s">
        <v>325</v>
      </c>
      <c r="D256" s="99"/>
      <c r="E256" s="99" t="s">
        <v>58</v>
      </c>
      <c r="F256" s="99">
        <v>4</v>
      </c>
      <c r="G256" s="118">
        <v>33970</v>
      </c>
      <c r="H256" s="101">
        <v>18502.849999999999</v>
      </c>
      <c r="I256" s="101">
        <v>12581.94</v>
      </c>
      <c r="J256" s="101">
        <f t="shared" si="10"/>
        <v>5920.909999999998</v>
      </c>
      <c r="K256" s="120" t="s">
        <v>12</v>
      </c>
    </row>
    <row r="257" spans="1:11" ht="25.5">
      <c r="A257" s="75">
        <f t="shared" si="7"/>
        <v>215</v>
      </c>
      <c r="B257" s="75"/>
      <c r="C257" s="100" t="s">
        <v>326</v>
      </c>
      <c r="D257" s="116" t="s">
        <v>23</v>
      </c>
      <c r="E257" s="99" t="s">
        <v>220</v>
      </c>
      <c r="F257" s="99">
        <v>721</v>
      </c>
      <c r="G257" s="118">
        <v>14611</v>
      </c>
      <c r="H257" s="101">
        <v>400458.74</v>
      </c>
      <c r="I257" s="101">
        <v>400458.74</v>
      </c>
      <c r="J257" s="101">
        <f t="shared" si="10"/>
        <v>0</v>
      </c>
      <c r="K257" s="120" t="s">
        <v>12</v>
      </c>
    </row>
    <row r="258" spans="1:11" ht="25.5">
      <c r="A258" s="75">
        <f t="shared" si="7"/>
        <v>216</v>
      </c>
      <c r="B258" s="75"/>
      <c r="C258" s="100" t="s">
        <v>327</v>
      </c>
      <c r="D258" s="116" t="s">
        <v>23</v>
      </c>
      <c r="E258" s="99" t="s">
        <v>220</v>
      </c>
      <c r="F258" s="99">
        <v>300</v>
      </c>
      <c r="G258" s="118">
        <v>18264</v>
      </c>
      <c r="H258" s="101">
        <v>100564.36</v>
      </c>
      <c r="I258" s="101">
        <v>100564.36</v>
      </c>
      <c r="J258" s="101">
        <f t="shared" si="10"/>
        <v>0</v>
      </c>
      <c r="K258" s="120" t="s">
        <v>12</v>
      </c>
    </row>
    <row r="259" spans="1:11">
      <c r="A259" s="75">
        <f t="shared" si="7"/>
        <v>217</v>
      </c>
      <c r="B259" s="75"/>
      <c r="C259" s="100" t="s">
        <v>328</v>
      </c>
      <c r="D259" s="116" t="s">
        <v>23</v>
      </c>
      <c r="E259" s="99" t="s">
        <v>58</v>
      </c>
      <c r="F259" s="99">
        <v>130</v>
      </c>
      <c r="G259" s="118">
        <v>21186</v>
      </c>
      <c r="H259" s="101">
        <v>36914.49</v>
      </c>
      <c r="I259" s="101">
        <v>36914.49</v>
      </c>
      <c r="J259" s="101">
        <f t="shared" si="10"/>
        <v>0</v>
      </c>
      <c r="K259" s="120" t="s">
        <v>12</v>
      </c>
    </row>
    <row r="260" spans="1:11" ht="25.5">
      <c r="A260" s="75">
        <f t="shared" si="7"/>
        <v>218</v>
      </c>
      <c r="B260" s="75"/>
      <c r="C260" s="100" t="s">
        <v>329</v>
      </c>
      <c r="D260" s="99"/>
      <c r="E260" s="99" t="s">
        <v>271</v>
      </c>
      <c r="F260" s="99">
        <v>1500</v>
      </c>
      <c r="G260" s="118">
        <v>14246</v>
      </c>
      <c r="H260" s="101">
        <v>74033.36</v>
      </c>
      <c r="I260" s="101">
        <v>74033.36</v>
      </c>
      <c r="J260" s="101">
        <f t="shared" si="10"/>
        <v>0</v>
      </c>
      <c r="K260" s="120" t="s">
        <v>12</v>
      </c>
    </row>
    <row r="261" spans="1:11" ht="25.5">
      <c r="A261" s="75">
        <f t="shared" si="7"/>
        <v>219</v>
      </c>
      <c r="B261" s="75"/>
      <c r="C261" s="100" t="s">
        <v>330</v>
      </c>
      <c r="D261" s="116" t="s">
        <v>23</v>
      </c>
      <c r="E261" s="99" t="s">
        <v>282</v>
      </c>
      <c r="F261" s="99">
        <v>550</v>
      </c>
      <c r="G261" s="118">
        <v>24473</v>
      </c>
      <c r="H261" s="101">
        <v>723491.07</v>
      </c>
      <c r="I261" s="101">
        <v>622925.81000000006</v>
      </c>
      <c r="J261" s="101">
        <f t="shared" si="10"/>
        <v>100565.25999999989</v>
      </c>
      <c r="K261" s="120" t="s">
        <v>12</v>
      </c>
    </row>
    <row r="262" spans="1:11" ht="25.5">
      <c r="A262" s="75">
        <f t="shared" si="7"/>
        <v>220</v>
      </c>
      <c r="B262" s="75"/>
      <c r="C262" s="100" t="s">
        <v>331</v>
      </c>
      <c r="D262" s="116" t="s">
        <v>23</v>
      </c>
      <c r="E262" s="99" t="s">
        <v>275</v>
      </c>
      <c r="F262" s="99">
        <v>987</v>
      </c>
      <c r="G262" s="118">
        <v>14611</v>
      </c>
      <c r="H262" s="101">
        <v>613033.79</v>
      </c>
      <c r="I262" s="101">
        <v>613033.79</v>
      </c>
      <c r="J262" s="101">
        <f t="shared" si="10"/>
        <v>0</v>
      </c>
      <c r="K262" s="120" t="s">
        <v>12</v>
      </c>
    </row>
    <row r="263" spans="1:11">
      <c r="A263" s="75">
        <f t="shared" si="7"/>
        <v>221</v>
      </c>
      <c r="B263" s="75"/>
      <c r="C263" s="100" t="s">
        <v>332</v>
      </c>
      <c r="D263" s="116" t="s">
        <v>23</v>
      </c>
      <c r="E263" s="99" t="s">
        <v>220</v>
      </c>
      <c r="F263" s="99">
        <v>1050</v>
      </c>
      <c r="G263" s="118">
        <v>21916</v>
      </c>
      <c r="H263" s="101">
        <v>501023.09</v>
      </c>
      <c r="I263" s="101">
        <v>487495.47</v>
      </c>
      <c r="J263" s="101">
        <f t="shared" si="10"/>
        <v>13527.620000000054</v>
      </c>
      <c r="K263" s="120" t="s">
        <v>12</v>
      </c>
    </row>
    <row r="264" spans="1:11" ht="25.5">
      <c r="A264" s="75">
        <f t="shared" si="7"/>
        <v>222</v>
      </c>
      <c r="B264" s="75"/>
      <c r="C264" s="100" t="s">
        <v>333</v>
      </c>
      <c r="D264" s="116" t="s">
        <v>23</v>
      </c>
      <c r="E264" s="99" t="s">
        <v>217</v>
      </c>
      <c r="F264" s="99">
        <v>1150</v>
      </c>
      <c r="G264" s="118">
        <v>14246</v>
      </c>
      <c r="H264" s="101">
        <v>885375.16</v>
      </c>
      <c r="I264" s="101">
        <v>885375.16</v>
      </c>
      <c r="J264" s="101">
        <f t="shared" si="10"/>
        <v>0</v>
      </c>
      <c r="K264" s="120" t="s">
        <v>12</v>
      </c>
    </row>
    <row r="265" spans="1:11">
      <c r="A265" s="75">
        <f t="shared" ref="A265:A328" si="11">SUM(A264,1)</f>
        <v>223</v>
      </c>
      <c r="B265" s="75"/>
      <c r="C265" s="100" t="s">
        <v>334</v>
      </c>
      <c r="D265" s="116" t="s">
        <v>23</v>
      </c>
      <c r="E265" s="99" t="s">
        <v>220</v>
      </c>
      <c r="F265" s="99">
        <v>300</v>
      </c>
      <c r="G265" s="118">
        <v>14611</v>
      </c>
      <c r="H265" s="101">
        <v>136743</v>
      </c>
      <c r="I265" s="101">
        <v>136743</v>
      </c>
      <c r="J265" s="101">
        <f t="shared" si="10"/>
        <v>0</v>
      </c>
      <c r="K265" s="120" t="s">
        <v>12</v>
      </c>
    </row>
    <row r="266" spans="1:11" ht="25.5">
      <c r="A266" s="75">
        <f t="shared" si="11"/>
        <v>224</v>
      </c>
      <c r="B266" s="75"/>
      <c r="C266" s="100" t="s">
        <v>335</v>
      </c>
      <c r="D266" s="116" t="s">
        <v>23</v>
      </c>
      <c r="E266" s="99" t="s">
        <v>217</v>
      </c>
      <c r="F266" s="99">
        <v>500</v>
      </c>
      <c r="G266" s="118">
        <v>14246</v>
      </c>
      <c r="H266" s="101">
        <v>218707.04</v>
      </c>
      <c r="I266" s="101">
        <v>218707.04</v>
      </c>
      <c r="J266" s="101">
        <f t="shared" si="10"/>
        <v>0</v>
      </c>
      <c r="K266" s="120" t="s">
        <v>12</v>
      </c>
    </row>
    <row r="267" spans="1:11" ht="25.5">
      <c r="A267" s="75">
        <f t="shared" si="11"/>
        <v>225</v>
      </c>
      <c r="B267" s="75"/>
      <c r="C267" s="100" t="s">
        <v>336</v>
      </c>
      <c r="D267" s="116" t="s">
        <v>23</v>
      </c>
      <c r="E267" s="99" t="s">
        <v>220</v>
      </c>
      <c r="F267" s="99">
        <v>610</v>
      </c>
      <c r="G267" s="118">
        <v>25204</v>
      </c>
      <c r="H267" s="101">
        <v>307641.09000000003</v>
      </c>
      <c r="I267" s="101">
        <v>254419.18</v>
      </c>
      <c r="J267" s="101">
        <f t="shared" si="10"/>
        <v>53221.910000000033</v>
      </c>
      <c r="K267" s="120" t="s">
        <v>12</v>
      </c>
    </row>
    <row r="268" spans="1:11" ht="25.5">
      <c r="A268" s="75">
        <f t="shared" si="11"/>
        <v>226</v>
      </c>
      <c r="B268" s="75"/>
      <c r="C268" s="100" t="s">
        <v>337</v>
      </c>
      <c r="D268" s="99" t="s">
        <v>138</v>
      </c>
      <c r="E268" s="99" t="s">
        <v>282</v>
      </c>
      <c r="F268" s="99">
        <v>410</v>
      </c>
      <c r="G268" s="118">
        <v>16072</v>
      </c>
      <c r="H268" s="101">
        <v>276899.46000000002</v>
      </c>
      <c r="I268" s="101">
        <v>276899.46000000002</v>
      </c>
      <c r="J268" s="101">
        <f t="shared" si="10"/>
        <v>0</v>
      </c>
      <c r="K268" s="120" t="s">
        <v>12</v>
      </c>
    </row>
    <row r="269" spans="1:11" ht="25.5">
      <c r="A269" s="75">
        <f t="shared" si="11"/>
        <v>227</v>
      </c>
      <c r="B269" s="75"/>
      <c r="C269" s="100" t="s">
        <v>338</v>
      </c>
      <c r="D269" s="116" t="s">
        <v>23</v>
      </c>
      <c r="E269" s="99" t="s">
        <v>58</v>
      </c>
      <c r="F269" s="99">
        <v>340</v>
      </c>
      <c r="G269" s="118">
        <v>16072</v>
      </c>
      <c r="H269" s="101">
        <v>88484.38</v>
      </c>
      <c r="I269" s="101">
        <v>88484.38</v>
      </c>
      <c r="J269" s="101">
        <f t="shared" si="10"/>
        <v>0</v>
      </c>
      <c r="K269" s="120" t="s">
        <v>12</v>
      </c>
    </row>
    <row r="270" spans="1:11" ht="25.5">
      <c r="A270" s="75">
        <f t="shared" si="11"/>
        <v>228</v>
      </c>
      <c r="B270" s="75"/>
      <c r="C270" s="100" t="s">
        <v>339</v>
      </c>
      <c r="D270" s="116" t="s">
        <v>23</v>
      </c>
      <c r="E270" s="99" t="s">
        <v>217</v>
      </c>
      <c r="F270" s="99">
        <v>380</v>
      </c>
      <c r="G270" s="118">
        <v>14246</v>
      </c>
      <c r="H270" s="101">
        <v>233996.1</v>
      </c>
      <c r="I270" s="101">
        <v>233996.1</v>
      </c>
      <c r="J270" s="101">
        <f t="shared" ref="J270:J301" si="12">H270-I270</f>
        <v>0</v>
      </c>
      <c r="K270" s="120" t="s">
        <v>12</v>
      </c>
    </row>
    <row r="271" spans="1:11">
      <c r="A271" s="75">
        <f t="shared" si="11"/>
        <v>229</v>
      </c>
      <c r="B271" s="75"/>
      <c r="C271" s="100" t="s">
        <v>340</v>
      </c>
      <c r="D271" s="116" t="s">
        <v>23</v>
      </c>
      <c r="E271" s="99" t="s">
        <v>58</v>
      </c>
      <c r="F271" s="99">
        <v>750</v>
      </c>
      <c r="G271" s="118">
        <v>26665</v>
      </c>
      <c r="H271" s="101">
        <v>114177.35</v>
      </c>
      <c r="I271" s="101">
        <v>86660.61</v>
      </c>
      <c r="J271" s="101">
        <f t="shared" si="12"/>
        <v>27516.740000000005</v>
      </c>
      <c r="K271" s="120" t="s">
        <v>12</v>
      </c>
    </row>
    <row r="272" spans="1:11">
      <c r="A272" s="75">
        <f t="shared" si="11"/>
        <v>230</v>
      </c>
      <c r="B272" s="75"/>
      <c r="C272" s="100" t="s">
        <v>341</v>
      </c>
      <c r="D272" s="116" t="s">
        <v>23</v>
      </c>
      <c r="E272" s="99" t="s">
        <v>58</v>
      </c>
      <c r="F272" s="99">
        <v>151</v>
      </c>
      <c r="G272" s="118">
        <v>29952</v>
      </c>
      <c r="H272" s="101">
        <v>65317.02</v>
      </c>
      <c r="I272" s="101">
        <v>65317.02</v>
      </c>
      <c r="J272" s="101">
        <f t="shared" si="12"/>
        <v>0</v>
      </c>
      <c r="K272" s="120" t="s">
        <v>12</v>
      </c>
    </row>
    <row r="273" spans="1:11">
      <c r="A273" s="75">
        <f t="shared" si="11"/>
        <v>231</v>
      </c>
      <c r="B273" s="75"/>
      <c r="C273" s="100" t="s">
        <v>342</v>
      </c>
      <c r="D273" s="116" t="s">
        <v>23</v>
      </c>
      <c r="E273" s="99" t="s">
        <v>343</v>
      </c>
      <c r="F273" s="99">
        <v>175</v>
      </c>
      <c r="G273" s="118">
        <v>20821</v>
      </c>
      <c r="H273" s="101">
        <v>61503.69</v>
      </c>
      <c r="I273" s="101">
        <v>61503.69</v>
      </c>
      <c r="J273" s="101">
        <f t="shared" si="12"/>
        <v>0</v>
      </c>
      <c r="K273" s="120" t="s">
        <v>12</v>
      </c>
    </row>
    <row r="274" spans="1:11" ht="25.5">
      <c r="A274" s="75">
        <f t="shared" si="11"/>
        <v>232</v>
      </c>
      <c r="B274" s="75"/>
      <c r="C274" s="100" t="s">
        <v>344</v>
      </c>
      <c r="D274" s="116" t="s">
        <v>23</v>
      </c>
      <c r="E274" s="99" t="s">
        <v>220</v>
      </c>
      <c r="F274" s="99">
        <v>460</v>
      </c>
      <c r="G274" s="118">
        <v>19725</v>
      </c>
      <c r="H274" s="101">
        <v>226412.9</v>
      </c>
      <c r="I274" s="101">
        <v>226412.9</v>
      </c>
      <c r="J274" s="101">
        <f t="shared" si="12"/>
        <v>0</v>
      </c>
      <c r="K274" s="120" t="s">
        <v>12</v>
      </c>
    </row>
    <row r="275" spans="1:11" ht="25.5">
      <c r="A275" s="75">
        <f t="shared" si="11"/>
        <v>233</v>
      </c>
      <c r="B275" s="75"/>
      <c r="C275" s="100" t="s">
        <v>345</v>
      </c>
      <c r="D275" s="116" t="s">
        <v>23</v>
      </c>
      <c r="E275" s="99" t="s">
        <v>220</v>
      </c>
      <c r="F275" s="99">
        <v>154</v>
      </c>
      <c r="G275" s="118">
        <v>26665</v>
      </c>
      <c r="H275" s="101">
        <v>895349.83</v>
      </c>
      <c r="I275" s="101">
        <v>678675.17</v>
      </c>
      <c r="J275" s="101">
        <f t="shared" si="12"/>
        <v>216674.65999999992</v>
      </c>
      <c r="K275" s="120" t="s">
        <v>12</v>
      </c>
    </row>
    <row r="276" spans="1:11">
      <c r="A276" s="75">
        <f t="shared" si="11"/>
        <v>234</v>
      </c>
      <c r="B276" s="75"/>
      <c r="C276" s="100" t="s">
        <v>346</v>
      </c>
      <c r="D276" s="116" t="s">
        <v>23</v>
      </c>
      <c r="E276" s="99" t="s">
        <v>220</v>
      </c>
      <c r="F276" s="99">
        <v>20</v>
      </c>
      <c r="G276" s="118">
        <v>26665</v>
      </c>
      <c r="H276" s="101">
        <v>266945.23</v>
      </c>
      <c r="I276" s="101">
        <v>202344.48</v>
      </c>
      <c r="J276" s="101">
        <f t="shared" si="12"/>
        <v>64600.749999999971</v>
      </c>
      <c r="K276" s="120" t="s">
        <v>12</v>
      </c>
    </row>
    <row r="277" spans="1:11">
      <c r="A277" s="75">
        <f t="shared" si="11"/>
        <v>235</v>
      </c>
      <c r="B277" s="75"/>
      <c r="C277" s="100" t="s">
        <v>347</v>
      </c>
      <c r="D277" s="116" t="s">
        <v>23</v>
      </c>
      <c r="E277" s="99" t="s">
        <v>58</v>
      </c>
      <c r="F277" s="99">
        <v>106</v>
      </c>
      <c r="G277" s="118">
        <v>25204</v>
      </c>
      <c r="H277" s="101">
        <v>42290.17</v>
      </c>
      <c r="I277" s="101">
        <v>34889.39</v>
      </c>
      <c r="J277" s="101">
        <f t="shared" si="12"/>
        <v>7400.7799999999988</v>
      </c>
      <c r="K277" s="120" t="s">
        <v>12</v>
      </c>
    </row>
    <row r="278" spans="1:11">
      <c r="A278" s="75">
        <f t="shared" si="11"/>
        <v>236</v>
      </c>
      <c r="B278" s="75"/>
      <c r="C278" s="100" t="s">
        <v>348</v>
      </c>
      <c r="D278" s="116" t="s">
        <v>23</v>
      </c>
      <c r="E278" s="99" t="s">
        <v>220</v>
      </c>
      <c r="F278" s="99">
        <v>123</v>
      </c>
      <c r="G278" s="118">
        <v>21551</v>
      </c>
      <c r="H278" s="101">
        <v>42494.58</v>
      </c>
      <c r="I278" s="101">
        <v>42494.58</v>
      </c>
      <c r="J278" s="101">
        <f t="shared" si="12"/>
        <v>0</v>
      </c>
      <c r="K278" s="120" t="s">
        <v>12</v>
      </c>
    </row>
    <row r="279" spans="1:11" ht="25.5">
      <c r="A279" s="75">
        <f t="shared" si="11"/>
        <v>237</v>
      </c>
      <c r="B279" s="75"/>
      <c r="C279" s="100" t="s">
        <v>349</v>
      </c>
      <c r="D279" s="116" t="s">
        <v>23</v>
      </c>
      <c r="E279" s="99" t="s">
        <v>220</v>
      </c>
      <c r="F279" s="99">
        <v>121</v>
      </c>
      <c r="G279" s="118">
        <v>21551</v>
      </c>
      <c r="H279" s="101">
        <v>41901.82</v>
      </c>
      <c r="I279" s="101">
        <v>41901.82</v>
      </c>
      <c r="J279" s="101">
        <f t="shared" si="12"/>
        <v>0</v>
      </c>
      <c r="K279" s="120" t="s">
        <v>12</v>
      </c>
    </row>
    <row r="280" spans="1:11" ht="26.25">
      <c r="A280" s="75">
        <f t="shared" si="11"/>
        <v>238</v>
      </c>
      <c r="B280" s="75"/>
      <c r="C280" s="100" t="s">
        <v>350</v>
      </c>
      <c r="D280" s="116" t="s">
        <v>23</v>
      </c>
      <c r="E280" s="99" t="s">
        <v>220</v>
      </c>
      <c r="F280" s="99">
        <v>750</v>
      </c>
      <c r="G280" s="118">
        <v>16072</v>
      </c>
      <c r="H280" s="101">
        <v>172010.35</v>
      </c>
      <c r="I280" s="101">
        <v>146145.35</v>
      </c>
      <c r="J280" s="101">
        <f t="shared" si="12"/>
        <v>25865</v>
      </c>
      <c r="K280" s="127" t="s">
        <v>351</v>
      </c>
    </row>
    <row r="281" spans="1:11" ht="25.5">
      <c r="A281" s="75">
        <f t="shared" si="11"/>
        <v>239</v>
      </c>
      <c r="B281" s="75"/>
      <c r="C281" s="100" t="s">
        <v>352</v>
      </c>
      <c r="D281" s="116" t="s">
        <v>23</v>
      </c>
      <c r="E281" s="99" t="s">
        <v>282</v>
      </c>
      <c r="F281" s="99">
        <v>976</v>
      </c>
      <c r="G281" s="118">
        <v>14246</v>
      </c>
      <c r="H281" s="101">
        <v>509526.08</v>
      </c>
      <c r="I281" s="101">
        <v>509526.08</v>
      </c>
      <c r="J281" s="101">
        <f t="shared" si="12"/>
        <v>0</v>
      </c>
      <c r="K281" s="120" t="s">
        <v>12</v>
      </c>
    </row>
    <row r="282" spans="1:11">
      <c r="A282" s="75">
        <f t="shared" si="11"/>
        <v>240</v>
      </c>
      <c r="B282" s="75"/>
      <c r="C282" s="100" t="s">
        <v>353</v>
      </c>
      <c r="D282" s="116" t="s">
        <v>23</v>
      </c>
      <c r="E282" s="99" t="s">
        <v>58</v>
      </c>
      <c r="F282" s="99">
        <v>240</v>
      </c>
      <c r="G282" s="118">
        <v>21186</v>
      </c>
      <c r="H282" s="101">
        <v>78979.820000000007</v>
      </c>
      <c r="I282" s="101">
        <v>78979.820000000007</v>
      </c>
      <c r="J282" s="101">
        <f t="shared" si="12"/>
        <v>0</v>
      </c>
      <c r="K282" s="120" t="s">
        <v>12</v>
      </c>
    </row>
    <row r="283" spans="1:11">
      <c r="A283" s="75">
        <f t="shared" si="11"/>
        <v>241</v>
      </c>
      <c r="B283" s="75"/>
      <c r="C283" s="100" t="s">
        <v>354</v>
      </c>
      <c r="D283" s="116" t="s">
        <v>23</v>
      </c>
      <c r="E283" s="99" t="s">
        <v>217</v>
      </c>
      <c r="F283" s="99">
        <v>1700</v>
      </c>
      <c r="G283" s="118">
        <v>14246</v>
      </c>
      <c r="H283" s="101">
        <v>1004355.89</v>
      </c>
      <c r="I283" s="101">
        <v>1004355.89</v>
      </c>
      <c r="J283" s="101">
        <f t="shared" si="12"/>
        <v>0</v>
      </c>
      <c r="K283" s="120" t="s">
        <v>12</v>
      </c>
    </row>
    <row r="284" spans="1:11">
      <c r="A284" s="75">
        <f t="shared" si="11"/>
        <v>242</v>
      </c>
      <c r="B284" s="75"/>
      <c r="C284" s="100" t="s">
        <v>355</v>
      </c>
      <c r="D284" s="116" t="s">
        <v>23</v>
      </c>
      <c r="E284" s="99" t="s">
        <v>220</v>
      </c>
      <c r="F284" s="99">
        <v>155</v>
      </c>
      <c r="G284" s="118">
        <v>23012</v>
      </c>
      <c r="H284" s="101">
        <v>70640.33</v>
      </c>
      <c r="I284" s="101">
        <v>65554.23</v>
      </c>
      <c r="J284" s="101">
        <f t="shared" si="12"/>
        <v>5086.1000000000058</v>
      </c>
      <c r="K284" s="120" t="s">
        <v>12</v>
      </c>
    </row>
    <row r="285" spans="1:11" ht="25.5">
      <c r="A285" s="75">
        <f t="shared" si="11"/>
        <v>243</v>
      </c>
      <c r="B285" s="75"/>
      <c r="C285" s="100" t="s">
        <v>356</v>
      </c>
      <c r="D285" s="116" t="s">
        <v>23</v>
      </c>
      <c r="E285" s="99" t="s">
        <v>217</v>
      </c>
      <c r="F285" s="99">
        <v>650</v>
      </c>
      <c r="G285" s="118">
        <v>13150</v>
      </c>
      <c r="H285" s="101">
        <v>368674.66</v>
      </c>
      <c r="I285" s="101">
        <v>368674.66</v>
      </c>
      <c r="J285" s="101">
        <f t="shared" si="12"/>
        <v>0</v>
      </c>
      <c r="K285" s="120" t="s">
        <v>12</v>
      </c>
    </row>
    <row r="286" spans="1:11" ht="25.5">
      <c r="A286" s="75">
        <f t="shared" si="11"/>
        <v>244</v>
      </c>
      <c r="B286" s="75"/>
      <c r="C286" s="100" t="s">
        <v>357</v>
      </c>
      <c r="D286" s="116" t="s">
        <v>23</v>
      </c>
      <c r="E286" s="99" t="s">
        <v>220</v>
      </c>
      <c r="F286" s="99">
        <v>1302</v>
      </c>
      <c r="G286" s="118">
        <v>14611</v>
      </c>
      <c r="H286" s="101">
        <v>379548.69</v>
      </c>
      <c r="I286" s="101">
        <v>200781.26</v>
      </c>
      <c r="J286" s="101">
        <f t="shared" si="12"/>
        <v>178767.43</v>
      </c>
      <c r="K286" s="120" t="s">
        <v>12</v>
      </c>
    </row>
    <row r="287" spans="1:11" ht="25.5">
      <c r="A287" s="75">
        <f t="shared" si="11"/>
        <v>245</v>
      </c>
      <c r="B287" s="75"/>
      <c r="C287" s="100" t="s">
        <v>358</v>
      </c>
      <c r="D287" s="99" t="s">
        <v>138</v>
      </c>
      <c r="E287" s="99"/>
      <c r="F287" s="99">
        <v>532</v>
      </c>
      <c r="G287" s="118">
        <v>23377</v>
      </c>
      <c r="H287" s="101">
        <v>591776.30000000005</v>
      </c>
      <c r="I287" s="101">
        <v>443832.23</v>
      </c>
      <c r="J287" s="101">
        <f t="shared" si="12"/>
        <v>147944.07000000007</v>
      </c>
      <c r="K287" s="120" t="s">
        <v>12</v>
      </c>
    </row>
    <row r="288" spans="1:11" ht="26.25">
      <c r="A288" s="75">
        <f t="shared" si="11"/>
        <v>246</v>
      </c>
      <c r="B288" s="75"/>
      <c r="C288" s="100" t="s">
        <v>359</v>
      </c>
      <c r="D288" s="99" t="s">
        <v>170</v>
      </c>
      <c r="E288" s="99"/>
      <c r="F288" s="99">
        <v>2300</v>
      </c>
      <c r="G288" s="118">
        <v>29952</v>
      </c>
      <c r="H288" s="101">
        <v>1990286.39</v>
      </c>
      <c r="I288" s="101">
        <v>1964421.39</v>
      </c>
      <c r="J288" s="101">
        <f t="shared" si="12"/>
        <v>25865</v>
      </c>
      <c r="K288" s="127" t="s">
        <v>360</v>
      </c>
    </row>
    <row r="289" spans="1:11" ht="25.5">
      <c r="A289" s="75">
        <f t="shared" si="11"/>
        <v>247</v>
      </c>
      <c r="B289" s="75"/>
      <c r="C289" s="100" t="s">
        <v>361</v>
      </c>
      <c r="D289" s="99" t="s">
        <v>362</v>
      </c>
      <c r="E289" s="99" t="s">
        <v>220</v>
      </c>
      <c r="F289" s="99">
        <v>110</v>
      </c>
      <c r="G289" s="101">
        <v>0</v>
      </c>
      <c r="H289" s="101">
        <v>11849.09</v>
      </c>
      <c r="I289" s="101">
        <v>0</v>
      </c>
      <c r="J289" s="101">
        <f t="shared" si="12"/>
        <v>11849.09</v>
      </c>
      <c r="K289" s="120" t="s">
        <v>12</v>
      </c>
    </row>
    <row r="290" spans="1:11" ht="25.5">
      <c r="A290" s="75">
        <f t="shared" si="11"/>
        <v>248</v>
      </c>
      <c r="B290" s="75"/>
      <c r="C290" s="100" t="s">
        <v>363</v>
      </c>
      <c r="D290" s="99" t="s">
        <v>239</v>
      </c>
      <c r="E290" s="99" t="s">
        <v>364</v>
      </c>
      <c r="F290" s="129">
        <v>436.5</v>
      </c>
      <c r="G290" s="101">
        <v>0</v>
      </c>
      <c r="H290" s="101">
        <v>0</v>
      </c>
      <c r="I290" s="101">
        <v>0</v>
      </c>
      <c r="J290" s="101">
        <f t="shared" si="12"/>
        <v>0</v>
      </c>
      <c r="K290" s="120" t="s">
        <v>12</v>
      </c>
    </row>
    <row r="291" spans="1:11" ht="25.5">
      <c r="A291" s="75">
        <f t="shared" si="11"/>
        <v>249</v>
      </c>
      <c r="B291" s="75"/>
      <c r="C291" s="100" t="s">
        <v>363</v>
      </c>
      <c r="D291" s="99" t="s">
        <v>138</v>
      </c>
      <c r="E291" s="99" t="s">
        <v>58</v>
      </c>
      <c r="F291" s="129">
        <v>22</v>
      </c>
      <c r="G291" s="118">
        <v>33239</v>
      </c>
      <c r="H291" s="101">
        <v>176.59</v>
      </c>
      <c r="I291" s="101">
        <v>103.59</v>
      </c>
      <c r="J291" s="101">
        <f t="shared" si="12"/>
        <v>73</v>
      </c>
      <c r="K291" s="120" t="s">
        <v>12</v>
      </c>
    </row>
    <row r="292" spans="1:11" ht="25.5">
      <c r="A292" s="75">
        <f t="shared" si="11"/>
        <v>250</v>
      </c>
      <c r="B292" s="75"/>
      <c r="C292" s="100" t="s">
        <v>365</v>
      </c>
      <c r="D292" s="116" t="s">
        <v>23</v>
      </c>
      <c r="E292" s="99" t="s">
        <v>168</v>
      </c>
      <c r="F292" s="129">
        <v>220</v>
      </c>
      <c r="G292" s="118">
        <v>35004</v>
      </c>
      <c r="H292" s="101">
        <v>12163.63</v>
      </c>
      <c r="I292" s="101">
        <v>6953.95</v>
      </c>
      <c r="J292" s="101">
        <f t="shared" si="12"/>
        <v>5209.6799999999994</v>
      </c>
      <c r="K292" s="120" t="s">
        <v>12</v>
      </c>
    </row>
    <row r="293" spans="1:11" ht="38.25">
      <c r="A293" s="75">
        <f t="shared" si="11"/>
        <v>251</v>
      </c>
      <c r="B293" s="75"/>
      <c r="C293" s="100" t="s">
        <v>366</v>
      </c>
      <c r="D293" s="99" t="s">
        <v>170</v>
      </c>
      <c r="E293" s="99"/>
      <c r="F293" s="129">
        <v>1700</v>
      </c>
      <c r="G293" s="118">
        <v>26665</v>
      </c>
      <c r="H293" s="101">
        <v>614515.25</v>
      </c>
      <c r="I293" s="101">
        <v>588650.25</v>
      </c>
      <c r="J293" s="101">
        <f t="shared" si="12"/>
        <v>25865</v>
      </c>
      <c r="K293" s="127" t="s">
        <v>367</v>
      </c>
    </row>
    <row r="294" spans="1:11" ht="25.5">
      <c r="A294" s="75">
        <f t="shared" si="11"/>
        <v>252</v>
      </c>
      <c r="B294" s="75"/>
      <c r="C294" s="100" t="s">
        <v>368</v>
      </c>
      <c r="D294" s="116" t="s">
        <v>23</v>
      </c>
      <c r="E294" s="99" t="s">
        <v>58</v>
      </c>
      <c r="F294" s="129">
        <v>160</v>
      </c>
      <c r="G294" s="118">
        <v>34303</v>
      </c>
      <c r="H294" s="101">
        <v>5398.66</v>
      </c>
      <c r="I294" s="101">
        <v>1984.55</v>
      </c>
      <c r="J294" s="101">
        <f t="shared" si="12"/>
        <v>3414.1099999999997</v>
      </c>
      <c r="K294" s="136" t="s">
        <v>12</v>
      </c>
    </row>
    <row r="295" spans="1:11">
      <c r="A295" s="75">
        <f t="shared" si="11"/>
        <v>253</v>
      </c>
      <c r="B295" s="75"/>
      <c r="C295" s="100" t="s">
        <v>369</v>
      </c>
      <c r="D295" s="116" t="s">
        <v>23</v>
      </c>
      <c r="E295" s="99" t="s">
        <v>220</v>
      </c>
      <c r="F295" s="129">
        <v>445</v>
      </c>
      <c r="G295" s="118">
        <v>36617</v>
      </c>
      <c r="H295" s="101">
        <v>5347.11</v>
      </c>
      <c r="I295" s="101">
        <v>1942.61</v>
      </c>
      <c r="J295" s="101">
        <f t="shared" si="12"/>
        <v>3404.5</v>
      </c>
      <c r="K295" s="120" t="s">
        <v>12</v>
      </c>
    </row>
    <row r="296" spans="1:11" ht="51.75">
      <c r="A296" s="75">
        <f t="shared" si="11"/>
        <v>254</v>
      </c>
      <c r="B296" s="75"/>
      <c r="C296" s="100" t="s">
        <v>370</v>
      </c>
      <c r="D296" s="99"/>
      <c r="E296" s="99" t="s">
        <v>58</v>
      </c>
      <c r="F296" s="129">
        <v>50</v>
      </c>
      <c r="G296" s="118">
        <v>36617</v>
      </c>
      <c r="H296" s="101">
        <v>1647.15</v>
      </c>
      <c r="I296" s="101">
        <v>598.41</v>
      </c>
      <c r="J296" s="101">
        <f t="shared" si="12"/>
        <v>1048.7400000000002</v>
      </c>
      <c r="K296" s="127" t="s">
        <v>371</v>
      </c>
    </row>
    <row r="297" spans="1:11" ht="25.5">
      <c r="A297" s="75">
        <f t="shared" si="11"/>
        <v>255</v>
      </c>
      <c r="B297" s="75"/>
      <c r="C297" s="100" t="s">
        <v>372</v>
      </c>
      <c r="D297" s="116" t="s">
        <v>23</v>
      </c>
      <c r="E297" s="99" t="s">
        <v>220</v>
      </c>
      <c r="F297" s="129">
        <v>1130</v>
      </c>
      <c r="G297" s="118">
        <v>35735</v>
      </c>
      <c r="H297" s="101">
        <v>315082.90000000002</v>
      </c>
      <c r="I297" s="101">
        <v>148624.6</v>
      </c>
      <c r="J297" s="101">
        <f t="shared" si="12"/>
        <v>166458.30000000002</v>
      </c>
      <c r="K297" s="120" t="s">
        <v>12</v>
      </c>
    </row>
    <row r="298" spans="1:11" ht="25.5">
      <c r="A298" s="75">
        <f t="shared" si="11"/>
        <v>256</v>
      </c>
      <c r="B298" s="75"/>
      <c r="C298" s="100" t="s">
        <v>373</v>
      </c>
      <c r="D298" s="116" t="s">
        <v>23</v>
      </c>
      <c r="E298" s="99" t="s">
        <v>374</v>
      </c>
      <c r="F298" s="129">
        <v>158</v>
      </c>
      <c r="G298" s="118">
        <v>35796</v>
      </c>
      <c r="H298" s="101">
        <v>245448.55</v>
      </c>
      <c r="I298" s="101">
        <v>115778.08</v>
      </c>
      <c r="J298" s="101">
        <f t="shared" si="12"/>
        <v>129670.46999999999</v>
      </c>
      <c r="K298" s="120" t="s">
        <v>12</v>
      </c>
    </row>
    <row r="299" spans="1:11" ht="25.5">
      <c r="A299" s="75">
        <f t="shared" si="11"/>
        <v>257</v>
      </c>
      <c r="B299" s="75"/>
      <c r="C299" s="100" t="s">
        <v>375</v>
      </c>
      <c r="D299" s="116" t="s">
        <v>23</v>
      </c>
      <c r="E299" s="99" t="s">
        <v>220</v>
      </c>
      <c r="F299" s="129">
        <v>45</v>
      </c>
      <c r="G299" s="118">
        <v>32509</v>
      </c>
      <c r="H299" s="101">
        <v>41539.54</v>
      </c>
      <c r="I299" s="101">
        <v>30946.959999999999</v>
      </c>
      <c r="J299" s="101">
        <f t="shared" si="12"/>
        <v>10592.580000000002</v>
      </c>
      <c r="K299" s="120" t="s">
        <v>12</v>
      </c>
    </row>
    <row r="300" spans="1:11" ht="25.5">
      <c r="A300" s="75">
        <f t="shared" si="11"/>
        <v>258</v>
      </c>
      <c r="B300" s="75"/>
      <c r="C300" s="100" t="s">
        <v>376</v>
      </c>
      <c r="D300" s="99" t="s">
        <v>138</v>
      </c>
      <c r="E300" s="99" t="s">
        <v>58</v>
      </c>
      <c r="F300" s="129">
        <v>28.2</v>
      </c>
      <c r="G300" s="118">
        <v>25934</v>
      </c>
      <c r="H300" s="101">
        <v>23355.96</v>
      </c>
      <c r="I300" s="101">
        <v>17668.78</v>
      </c>
      <c r="J300" s="101">
        <f t="shared" si="12"/>
        <v>5687.18</v>
      </c>
      <c r="K300" s="120" t="s">
        <v>12</v>
      </c>
    </row>
    <row r="301" spans="1:11" ht="39">
      <c r="A301" s="75">
        <f t="shared" si="11"/>
        <v>259</v>
      </c>
      <c r="B301" s="75"/>
      <c r="C301" s="100" t="s">
        <v>377</v>
      </c>
      <c r="D301" s="116" t="s">
        <v>23</v>
      </c>
      <c r="E301" s="99" t="s">
        <v>58</v>
      </c>
      <c r="F301" s="129">
        <v>28</v>
      </c>
      <c r="G301" s="118">
        <v>23012</v>
      </c>
      <c r="H301" s="101">
        <v>39250.080000000002</v>
      </c>
      <c r="I301" s="101">
        <v>16191.24</v>
      </c>
      <c r="J301" s="101">
        <f t="shared" si="12"/>
        <v>23058.840000000004</v>
      </c>
      <c r="K301" s="127" t="s">
        <v>378</v>
      </c>
    </row>
    <row r="302" spans="1:11" ht="39">
      <c r="A302" s="75">
        <f t="shared" si="11"/>
        <v>260</v>
      </c>
      <c r="B302" s="75"/>
      <c r="C302" s="100" t="s">
        <v>679</v>
      </c>
      <c r="D302" s="116" t="s">
        <v>23</v>
      </c>
      <c r="E302" s="99" t="s">
        <v>58</v>
      </c>
      <c r="F302" s="129">
        <v>15</v>
      </c>
      <c r="G302" s="118">
        <v>23377</v>
      </c>
      <c r="H302" s="101">
        <v>39952</v>
      </c>
      <c r="I302" s="101">
        <v>14906.52</v>
      </c>
      <c r="J302" s="101">
        <f t="shared" ref="J302:J333" si="13">H302-I302</f>
        <v>25045.48</v>
      </c>
      <c r="K302" s="127" t="s">
        <v>379</v>
      </c>
    </row>
    <row r="303" spans="1:11" ht="25.5">
      <c r="A303" s="75">
        <f t="shared" si="11"/>
        <v>261</v>
      </c>
      <c r="B303" s="75"/>
      <c r="C303" s="100" t="s">
        <v>380</v>
      </c>
      <c r="D303" s="116" t="s">
        <v>23</v>
      </c>
      <c r="E303" s="99" t="s">
        <v>58</v>
      </c>
      <c r="F303" s="129">
        <v>30</v>
      </c>
      <c r="G303" s="118">
        <v>23743</v>
      </c>
      <c r="H303" s="101">
        <v>24237.64</v>
      </c>
      <c r="I303" s="101">
        <v>20175.41</v>
      </c>
      <c r="J303" s="101">
        <f t="shared" si="13"/>
        <v>4062.2299999999996</v>
      </c>
      <c r="K303" s="120" t="s">
        <v>12</v>
      </c>
    </row>
    <row r="304" spans="1:11" ht="25.5">
      <c r="A304" s="75">
        <f t="shared" si="11"/>
        <v>262</v>
      </c>
      <c r="B304" s="75"/>
      <c r="C304" s="100" t="s">
        <v>381</v>
      </c>
      <c r="D304" s="116" t="s">
        <v>23</v>
      </c>
      <c r="E304" s="99" t="s">
        <v>58</v>
      </c>
      <c r="F304" s="129">
        <v>10.8</v>
      </c>
      <c r="G304" s="118">
        <v>24473</v>
      </c>
      <c r="H304" s="101">
        <v>14211.74</v>
      </c>
      <c r="I304" s="101">
        <v>11547.04</v>
      </c>
      <c r="J304" s="101">
        <f t="shared" si="13"/>
        <v>2664.6999999999989</v>
      </c>
      <c r="K304" s="120" t="s">
        <v>12</v>
      </c>
    </row>
    <row r="305" spans="1:11" ht="25.5">
      <c r="A305" s="75">
        <f t="shared" si="11"/>
        <v>263</v>
      </c>
      <c r="B305" s="75"/>
      <c r="C305" s="100" t="s">
        <v>382</v>
      </c>
      <c r="D305" s="116" t="s">
        <v>23</v>
      </c>
      <c r="E305" s="99" t="s">
        <v>58</v>
      </c>
      <c r="F305" s="129">
        <v>16.600000000000001</v>
      </c>
      <c r="G305" s="118">
        <v>25204</v>
      </c>
      <c r="H305" s="101">
        <v>17676.400000000001</v>
      </c>
      <c r="I305" s="101">
        <v>13586.08</v>
      </c>
      <c r="J305" s="101">
        <f t="shared" si="13"/>
        <v>4090.3200000000015</v>
      </c>
      <c r="K305" s="120" t="s">
        <v>12</v>
      </c>
    </row>
    <row r="306" spans="1:11" ht="25.5">
      <c r="A306" s="75">
        <f t="shared" si="11"/>
        <v>264</v>
      </c>
      <c r="B306" s="75"/>
      <c r="C306" s="100" t="s">
        <v>383</v>
      </c>
      <c r="D306" s="116" t="s">
        <v>23</v>
      </c>
      <c r="E306" s="99" t="s">
        <v>58</v>
      </c>
      <c r="F306" s="129">
        <v>50</v>
      </c>
      <c r="G306" s="118">
        <v>25204</v>
      </c>
      <c r="H306" s="101">
        <v>34030.28</v>
      </c>
      <c r="I306" s="101">
        <v>25604.38</v>
      </c>
      <c r="J306" s="101">
        <f t="shared" si="13"/>
        <v>8425.8999999999978</v>
      </c>
      <c r="K306" s="120" t="s">
        <v>12</v>
      </c>
    </row>
    <row r="307" spans="1:11" ht="25.5">
      <c r="A307" s="75">
        <f t="shared" si="11"/>
        <v>265</v>
      </c>
      <c r="B307" s="75"/>
      <c r="C307" s="100" t="s">
        <v>384</v>
      </c>
      <c r="D307" s="116" t="s">
        <v>23</v>
      </c>
      <c r="E307" s="99" t="s">
        <v>220</v>
      </c>
      <c r="F307" s="129">
        <v>29</v>
      </c>
      <c r="G307" s="118">
        <v>25569</v>
      </c>
      <c r="H307" s="101">
        <v>21278.02</v>
      </c>
      <c r="I307" s="101">
        <v>20573.72</v>
      </c>
      <c r="J307" s="101">
        <f t="shared" si="13"/>
        <v>704.29999999999927</v>
      </c>
      <c r="K307" s="120" t="s">
        <v>12</v>
      </c>
    </row>
    <row r="308" spans="1:11" ht="25.5">
      <c r="A308" s="75">
        <f t="shared" si="11"/>
        <v>266</v>
      </c>
      <c r="B308" s="75"/>
      <c r="C308" s="100" t="s">
        <v>385</v>
      </c>
      <c r="D308" s="116" t="s">
        <v>23</v>
      </c>
      <c r="E308" s="99" t="s">
        <v>58</v>
      </c>
      <c r="F308" s="129">
        <v>70</v>
      </c>
      <c r="G308" s="118">
        <v>27030</v>
      </c>
      <c r="H308" s="101">
        <v>30227.5</v>
      </c>
      <c r="I308" s="101">
        <v>22138.62</v>
      </c>
      <c r="J308" s="101">
        <f t="shared" si="13"/>
        <v>8088.880000000001</v>
      </c>
      <c r="K308" s="120" t="s">
        <v>12</v>
      </c>
    </row>
    <row r="309" spans="1:11" ht="25.5">
      <c r="A309" s="75">
        <f t="shared" si="11"/>
        <v>267</v>
      </c>
      <c r="B309" s="75"/>
      <c r="C309" s="100" t="s">
        <v>386</v>
      </c>
      <c r="D309" s="116" t="s">
        <v>23</v>
      </c>
      <c r="E309" s="99" t="s">
        <v>58</v>
      </c>
      <c r="F309" s="129">
        <v>70</v>
      </c>
      <c r="G309" s="118">
        <v>32143</v>
      </c>
      <c r="H309" s="101">
        <v>39320.36</v>
      </c>
      <c r="I309" s="101">
        <v>33410.51</v>
      </c>
      <c r="J309" s="101">
        <f t="shared" si="13"/>
        <v>5909.8499999999985</v>
      </c>
      <c r="K309" s="120" t="s">
        <v>12</v>
      </c>
    </row>
    <row r="310" spans="1:11" ht="25.5">
      <c r="A310" s="75">
        <f t="shared" si="11"/>
        <v>268</v>
      </c>
      <c r="B310" s="75"/>
      <c r="C310" s="100" t="s">
        <v>387</v>
      </c>
      <c r="D310" s="116" t="s">
        <v>23</v>
      </c>
      <c r="E310" s="99" t="s">
        <v>220</v>
      </c>
      <c r="F310" s="129">
        <v>12</v>
      </c>
      <c r="G310" s="118">
        <v>27395</v>
      </c>
      <c r="H310" s="101">
        <v>29016.26</v>
      </c>
      <c r="I310" s="101">
        <v>21251.51</v>
      </c>
      <c r="J310" s="101">
        <f t="shared" si="13"/>
        <v>7764.75</v>
      </c>
      <c r="K310" s="120" t="s">
        <v>12</v>
      </c>
    </row>
    <row r="311" spans="1:11" ht="25.5">
      <c r="A311" s="75">
        <f t="shared" si="11"/>
        <v>269</v>
      </c>
      <c r="B311" s="75"/>
      <c r="C311" s="100" t="s">
        <v>388</v>
      </c>
      <c r="D311" s="116" t="s">
        <v>23</v>
      </c>
      <c r="E311" s="99" t="s">
        <v>58</v>
      </c>
      <c r="F311" s="129">
        <v>34</v>
      </c>
      <c r="G311" s="118">
        <v>30682</v>
      </c>
      <c r="H311" s="101">
        <v>19371.28</v>
      </c>
      <c r="I311" s="101">
        <v>14803.53</v>
      </c>
      <c r="J311" s="101">
        <f t="shared" si="13"/>
        <v>4567.7499999999982</v>
      </c>
      <c r="K311" s="120" t="s">
        <v>12</v>
      </c>
    </row>
    <row r="312" spans="1:11" ht="25.5">
      <c r="A312" s="75">
        <f t="shared" si="11"/>
        <v>270</v>
      </c>
      <c r="B312" s="75"/>
      <c r="C312" s="100" t="s">
        <v>389</v>
      </c>
      <c r="D312" s="116" t="s">
        <v>23</v>
      </c>
      <c r="E312" s="99" t="s">
        <v>220</v>
      </c>
      <c r="F312" s="129">
        <v>16</v>
      </c>
      <c r="G312" s="118">
        <v>33239</v>
      </c>
      <c r="H312" s="101">
        <v>15617.72</v>
      </c>
      <c r="I312" s="101">
        <v>10843.38</v>
      </c>
      <c r="J312" s="101">
        <f t="shared" si="13"/>
        <v>4774.34</v>
      </c>
      <c r="K312" s="120" t="s">
        <v>12</v>
      </c>
    </row>
    <row r="313" spans="1:11" ht="39">
      <c r="A313" s="75">
        <f t="shared" si="11"/>
        <v>271</v>
      </c>
      <c r="B313" s="75"/>
      <c r="C313" s="100" t="s">
        <v>390</v>
      </c>
      <c r="D313" s="116" t="s">
        <v>23</v>
      </c>
      <c r="E313" s="99" t="s">
        <v>220</v>
      </c>
      <c r="F313" s="129">
        <v>16</v>
      </c>
      <c r="G313" s="118">
        <v>29602</v>
      </c>
      <c r="H313" s="101">
        <v>39078.879999999997</v>
      </c>
      <c r="I313" s="101">
        <v>12082.31</v>
      </c>
      <c r="J313" s="101">
        <f t="shared" si="13"/>
        <v>26996.57</v>
      </c>
      <c r="K313" s="127" t="s">
        <v>391</v>
      </c>
    </row>
    <row r="314" spans="1:11" ht="25.5">
      <c r="A314" s="75">
        <f t="shared" si="11"/>
        <v>272</v>
      </c>
      <c r="B314" s="75"/>
      <c r="C314" s="100" t="s">
        <v>392</v>
      </c>
      <c r="D314" s="116" t="s">
        <v>23</v>
      </c>
      <c r="E314" s="99" t="s">
        <v>58</v>
      </c>
      <c r="F314" s="129">
        <v>22.7</v>
      </c>
      <c r="G314" s="118">
        <v>31778</v>
      </c>
      <c r="H314" s="101">
        <v>16105.64</v>
      </c>
      <c r="I314" s="101">
        <v>11955.22</v>
      </c>
      <c r="J314" s="101">
        <f t="shared" si="13"/>
        <v>4150.42</v>
      </c>
      <c r="K314" s="120" t="s">
        <v>12</v>
      </c>
    </row>
    <row r="315" spans="1:11" ht="25.5">
      <c r="A315" s="75">
        <f t="shared" si="11"/>
        <v>273</v>
      </c>
      <c r="B315" s="75"/>
      <c r="C315" s="100" t="s">
        <v>393</v>
      </c>
      <c r="D315" s="116" t="s">
        <v>23</v>
      </c>
      <c r="E315" s="99" t="s">
        <v>58</v>
      </c>
      <c r="F315" s="129">
        <v>24.5</v>
      </c>
      <c r="G315" s="118">
        <v>32509</v>
      </c>
      <c r="H315" s="101">
        <v>16627.8</v>
      </c>
      <c r="I315" s="101">
        <v>12209.79</v>
      </c>
      <c r="J315" s="101">
        <f t="shared" si="13"/>
        <v>4418.0099999999984</v>
      </c>
      <c r="K315" s="120" t="s">
        <v>12</v>
      </c>
    </row>
    <row r="316" spans="1:11" ht="25.5">
      <c r="A316" s="75">
        <f t="shared" si="11"/>
        <v>274</v>
      </c>
      <c r="B316" s="75"/>
      <c r="C316" s="100" t="s">
        <v>394</v>
      </c>
      <c r="D316" s="116" t="s">
        <v>23</v>
      </c>
      <c r="E316" s="99" t="s">
        <v>58</v>
      </c>
      <c r="F316" s="129">
        <v>26</v>
      </c>
      <c r="G316" s="118">
        <v>32874</v>
      </c>
      <c r="H316" s="101">
        <v>15716.16</v>
      </c>
      <c r="I316" s="101">
        <v>11068.89</v>
      </c>
      <c r="J316" s="101">
        <f t="shared" si="13"/>
        <v>4647.2700000000004</v>
      </c>
      <c r="K316" s="120" t="s">
        <v>12</v>
      </c>
    </row>
    <row r="317" spans="1:11" ht="25.5">
      <c r="A317" s="75">
        <f t="shared" si="11"/>
        <v>275</v>
      </c>
      <c r="B317" s="75"/>
      <c r="C317" s="100" t="s">
        <v>395</v>
      </c>
      <c r="D317" s="116" t="s">
        <v>23</v>
      </c>
      <c r="E317" s="99" t="s">
        <v>220</v>
      </c>
      <c r="F317" s="129">
        <v>54</v>
      </c>
      <c r="G317" s="118">
        <v>27395</v>
      </c>
      <c r="H317" s="101">
        <v>29255.94</v>
      </c>
      <c r="I317" s="101">
        <v>27837.03</v>
      </c>
      <c r="J317" s="101">
        <f t="shared" si="13"/>
        <v>1418.9099999999999</v>
      </c>
      <c r="K317" s="120" t="s">
        <v>12</v>
      </c>
    </row>
    <row r="318" spans="1:11" ht="25.5">
      <c r="A318" s="75">
        <f t="shared" si="11"/>
        <v>276</v>
      </c>
      <c r="B318" s="75"/>
      <c r="C318" s="100" t="s">
        <v>396</v>
      </c>
      <c r="D318" s="99"/>
      <c r="E318" s="99" t="s">
        <v>58</v>
      </c>
      <c r="F318" s="129">
        <v>55</v>
      </c>
      <c r="G318" s="118">
        <v>20090</v>
      </c>
      <c r="H318" s="101">
        <v>25436.04</v>
      </c>
      <c r="I318" s="101">
        <v>25436.04</v>
      </c>
      <c r="J318" s="101">
        <f t="shared" si="13"/>
        <v>0</v>
      </c>
      <c r="K318" s="120" t="s">
        <v>12</v>
      </c>
    </row>
    <row r="319" spans="1:11" ht="25.5">
      <c r="A319" s="75">
        <f t="shared" si="11"/>
        <v>277</v>
      </c>
      <c r="B319" s="75"/>
      <c r="C319" s="100" t="s">
        <v>397</v>
      </c>
      <c r="D319" s="116" t="s">
        <v>23</v>
      </c>
      <c r="E319" s="99" t="s">
        <v>58</v>
      </c>
      <c r="F319" s="129">
        <v>23.7</v>
      </c>
      <c r="G319" s="118">
        <v>27395</v>
      </c>
      <c r="H319" s="101">
        <v>16394.54</v>
      </c>
      <c r="I319" s="101">
        <v>13879.62</v>
      </c>
      <c r="J319" s="101">
        <f t="shared" si="13"/>
        <v>2514.92</v>
      </c>
      <c r="K319" s="120" t="s">
        <v>12</v>
      </c>
    </row>
    <row r="320" spans="1:11" ht="25.5">
      <c r="A320" s="75">
        <f t="shared" si="11"/>
        <v>278</v>
      </c>
      <c r="B320" s="75"/>
      <c r="C320" s="100" t="s">
        <v>398</v>
      </c>
      <c r="D320" s="116" t="s">
        <v>23</v>
      </c>
      <c r="E320" s="99" t="s">
        <v>58</v>
      </c>
      <c r="F320" s="129">
        <v>37.799999999999997</v>
      </c>
      <c r="G320" s="118">
        <v>24108</v>
      </c>
      <c r="H320" s="101">
        <v>28055.4</v>
      </c>
      <c r="I320" s="101">
        <v>23353.31</v>
      </c>
      <c r="J320" s="101">
        <f t="shared" si="13"/>
        <v>4702.09</v>
      </c>
      <c r="K320" s="120" t="s">
        <v>12</v>
      </c>
    </row>
    <row r="321" spans="1:11" ht="25.5">
      <c r="A321" s="75">
        <f t="shared" si="11"/>
        <v>279</v>
      </c>
      <c r="B321" s="75"/>
      <c r="C321" s="100" t="s">
        <v>399</v>
      </c>
      <c r="D321" s="116" t="s">
        <v>23</v>
      </c>
      <c r="E321" s="99"/>
      <c r="F321" s="99">
        <v>7</v>
      </c>
      <c r="G321" s="118">
        <v>28491</v>
      </c>
      <c r="H321" s="101">
        <v>12634.56</v>
      </c>
      <c r="I321" s="101">
        <v>12634.56</v>
      </c>
      <c r="J321" s="101">
        <f t="shared" si="13"/>
        <v>0</v>
      </c>
      <c r="K321" s="120" t="s">
        <v>12</v>
      </c>
    </row>
    <row r="322" spans="1:11" ht="25.5">
      <c r="A322" s="75">
        <f t="shared" si="11"/>
        <v>280</v>
      </c>
      <c r="B322" s="75"/>
      <c r="C322" s="100" t="s">
        <v>400</v>
      </c>
      <c r="D322" s="116" t="s">
        <v>23</v>
      </c>
      <c r="E322" s="99" t="s">
        <v>220</v>
      </c>
      <c r="F322" s="99">
        <v>3</v>
      </c>
      <c r="G322" s="118">
        <v>21916</v>
      </c>
      <c r="H322" s="101">
        <v>10689.3</v>
      </c>
      <c r="I322" s="101">
        <v>10519.34</v>
      </c>
      <c r="J322" s="101">
        <f t="shared" si="13"/>
        <v>169.95999999999913</v>
      </c>
      <c r="K322" s="120" t="s">
        <v>12</v>
      </c>
    </row>
    <row r="323" spans="1:11">
      <c r="A323" s="75">
        <f t="shared" si="11"/>
        <v>281</v>
      </c>
      <c r="B323" s="75"/>
      <c r="C323" s="100" t="s">
        <v>401</v>
      </c>
      <c r="D323" s="116" t="s">
        <v>23</v>
      </c>
      <c r="E323" s="99"/>
      <c r="F323" s="99">
        <v>14</v>
      </c>
      <c r="G323" s="118">
        <v>31778</v>
      </c>
      <c r="H323" s="101">
        <v>13593.28</v>
      </c>
      <c r="I323" s="101">
        <v>11748.67</v>
      </c>
      <c r="J323" s="101">
        <f t="shared" si="13"/>
        <v>1844.6100000000006</v>
      </c>
      <c r="K323" s="120" t="s">
        <v>12</v>
      </c>
    </row>
    <row r="324" spans="1:11" ht="39">
      <c r="A324" s="75">
        <f t="shared" si="11"/>
        <v>282</v>
      </c>
      <c r="B324" s="75"/>
      <c r="C324" s="100" t="s">
        <v>402</v>
      </c>
      <c r="D324" s="116" t="s">
        <v>23</v>
      </c>
      <c r="E324" s="99" t="s">
        <v>58</v>
      </c>
      <c r="F324" s="129">
        <v>210</v>
      </c>
      <c r="G324" s="118">
        <v>23743</v>
      </c>
      <c r="H324" s="101">
        <v>105631.36</v>
      </c>
      <c r="I324" s="101">
        <v>68136.42</v>
      </c>
      <c r="J324" s="101">
        <f t="shared" si="13"/>
        <v>37494.94</v>
      </c>
      <c r="K324" s="127" t="s">
        <v>403</v>
      </c>
    </row>
    <row r="325" spans="1:11" ht="25.5">
      <c r="A325" s="75">
        <f t="shared" si="11"/>
        <v>283</v>
      </c>
      <c r="B325" s="75"/>
      <c r="C325" s="100" t="s">
        <v>404</v>
      </c>
      <c r="D325" s="116" t="s">
        <v>23</v>
      </c>
      <c r="E325" s="99" t="s">
        <v>343</v>
      </c>
      <c r="F325" s="129">
        <v>20</v>
      </c>
      <c r="G325" s="118">
        <v>20090</v>
      </c>
      <c r="H325" s="101">
        <v>5108.18</v>
      </c>
      <c r="I325" s="101">
        <v>5108.18</v>
      </c>
      <c r="J325" s="101">
        <f t="shared" si="13"/>
        <v>0</v>
      </c>
      <c r="K325" s="120" t="s">
        <v>12</v>
      </c>
    </row>
    <row r="326" spans="1:11" ht="25.5">
      <c r="A326" s="75">
        <f t="shared" si="11"/>
        <v>284</v>
      </c>
      <c r="B326" s="75"/>
      <c r="C326" s="100" t="s">
        <v>405</v>
      </c>
      <c r="D326" s="116" t="s">
        <v>23</v>
      </c>
      <c r="E326" s="99" t="s">
        <v>168</v>
      </c>
      <c r="F326" s="129">
        <v>16.2</v>
      </c>
      <c r="G326" s="118">
        <v>19360</v>
      </c>
      <c r="H326" s="101">
        <v>14524.18</v>
      </c>
      <c r="I326" s="101">
        <v>14524.18</v>
      </c>
      <c r="J326" s="101">
        <f t="shared" si="13"/>
        <v>0</v>
      </c>
      <c r="K326" s="120" t="s">
        <v>12</v>
      </c>
    </row>
    <row r="327" spans="1:11" ht="25.5">
      <c r="A327" s="75">
        <f t="shared" si="11"/>
        <v>285</v>
      </c>
      <c r="B327" s="75"/>
      <c r="C327" s="100" t="s">
        <v>406</v>
      </c>
      <c r="D327" s="116" t="s">
        <v>23</v>
      </c>
      <c r="E327" s="99" t="s">
        <v>168</v>
      </c>
      <c r="F327" s="129">
        <v>4.5</v>
      </c>
      <c r="G327" s="101">
        <v>0</v>
      </c>
      <c r="H327" s="101">
        <v>0</v>
      </c>
      <c r="I327" s="101">
        <v>0</v>
      </c>
      <c r="J327" s="101">
        <f t="shared" si="13"/>
        <v>0</v>
      </c>
      <c r="K327" s="120" t="s">
        <v>12</v>
      </c>
    </row>
    <row r="328" spans="1:11" ht="25.5">
      <c r="A328" s="75">
        <f t="shared" si="11"/>
        <v>286</v>
      </c>
      <c r="B328" s="75"/>
      <c r="C328" s="100" t="s">
        <v>407</v>
      </c>
      <c r="D328" s="116" t="s">
        <v>23</v>
      </c>
      <c r="E328" s="99" t="s">
        <v>408</v>
      </c>
      <c r="F328" s="129">
        <v>10</v>
      </c>
      <c r="G328" s="118">
        <v>14611</v>
      </c>
      <c r="H328" s="101">
        <v>10575.88</v>
      </c>
      <c r="I328" s="101">
        <v>10575.88</v>
      </c>
      <c r="J328" s="101">
        <f t="shared" si="13"/>
        <v>0</v>
      </c>
      <c r="K328" s="120" t="s">
        <v>12</v>
      </c>
    </row>
    <row r="329" spans="1:11">
      <c r="A329" s="75">
        <f t="shared" ref="A329:A370" si="14">SUM(A328,1)</f>
        <v>287</v>
      </c>
      <c r="B329" s="75"/>
      <c r="C329" s="137" t="s">
        <v>409</v>
      </c>
      <c r="D329" s="116" t="s">
        <v>23</v>
      </c>
      <c r="E329" s="138"/>
      <c r="F329" s="139"/>
      <c r="G329" s="118">
        <v>14611</v>
      </c>
      <c r="H329" s="101">
        <v>2281.2399999999998</v>
      </c>
      <c r="I329" s="101">
        <v>2281.2399999999998</v>
      </c>
      <c r="J329" s="101">
        <f t="shared" si="13"/>
        <v>0</v>
      </c>
      <c r="K329" s="120" t="s">
        <v>12</v>
      </c>
    </row>
    <row r="330" spans="1:11" ht="25.5">
      <c r="A330" s="75">
        <f t="shared" si="14"/>
        <v>288</v>
      </c>
      <c r="B330" s="75"/>
      <c r="C330" s="100" t="s">
        <v>410</v>
      </c>
      <c r="D330" s="116" t="s">
        <v>23</v>
      </c>
      <c r="E330" s="99" t="s">
        <v>58</v>
      </c>
      <c r="F330" s="129">
        <v>10</v>
      </c>
      <c r="G330" s="118">
        <v>20455</v>
      </c>
      <c r="H330" s="101">
        <v>12437.68</v>
      </c>
      <c r="I330" s="101">
        <v>12437.68</v>
      </c>
      <c r="J330" s="101">
        <f t="shared" si="13"/>
        <v>0</v>
      </c>
      <c r="K330" s="120" t="s">
        <v>12</v>
      </c>
    </row>
    <row r="331" spans="1:11" ht="25.5">
      <c r="A331" s="75">
        <f t="shared" si="14"/>
        <v>289</v>
      </c>
      <c r="B331" s="75"/>
      <c r="C331" s="100" t="s">
        <v>411</v>
      </c>
      <c r="D331" s="116" t="s">
        <v>23</v>
      </c>
      <c r="E331" s="99" t="s">
        <v>58</v>
      </c>
      <c r="F331" s="129">
        <v>10</v>
      </c>
      <c r="G331" s="118">
        <v>28126</v>
      </c>
      <c r="H331" s="101">
        <v>12437.68</v>
      </c>
      <c r="I331" s="101">
        <v>10996.15</v>
      </c>
      <c r="J331" s="101">
        <f t="shared" si="13"/>
        <v>1441.5300000000007</v>
      </c>
      <c r="K331" s="120" t="s">
        <v>12</v>
      </c>
    </row>
    <row r="332" spans="1:11" ht="25.5">
      <c r="A332" s="75">
        <f t="shared" si="14"/>
        <v>290</v>
      </c>
      <c r="B332" s="75"/>
      <c r="C332" s="100" t="s">
        <v>412</v>
      </c>
      <c r="D332" s="116" t="s">
        <v>23</v>
      </c>
      <c r="E332" s="99" t="s">
        <v>58</v>
      </c>
      <c r="F332" s="129">
        <v>120</v>
      </c>
      <c r="G332" s="118">
        <v>24108</v>
      </c>
      <c r="H332" s="101">
        <v>44214.54</v>
      </c>
      <c r="I332" s="101">
        <v>44214.54</v>
      </c>
      <c r="J332" s="101">
        <f t="shared" si="13"/>
        <v>0</v>
      </c>
      <c r="K332" s="120" t="s">
        <v>12</v>
      </c>
    </row>
    <row r="333" spans="1:11" ht="25.5">
      <c r="A333" s="75">
        <f t="shared" si="14"/>
        <v>291</v>
      </c>
      <c r="B333" s="75"/>
      <c r="C333" s="100" t="s">
        <v>413</v>
      </c>
      <c r="D333" s="116" t="s">
        <v>23</v>
      </c>
      <c r="E333" s="99" t="s">
        <v>374</v>
      </c>
      <c r="F333" s="129">
        <v>80</v>
      </c>
      <c r="G333" s="118">
        <v>26665</v>
      </c>
      <c r="H333" s="101">
        <v>32658.54</v>
      </c>
      <c r="I333" s="101">
        <v>32658.54</v>
      </c>
      <c r="J333" s="101">
        <f t="shared" si="13"/>
        <v>0</v>
      </c>
      <c r="K333" s="120" t="s">
        <v>12</v>
      </c>
    </row>
    <row r="334" spans="1:11" ht="25.5">
      <c r="A334" s="75">
        <f t="shared" si="14"/>
        <v>292</v>
      </c>
      <c r="B334" s="75"/>
      <c r="C334" s="100" t="s">
        <v>414</v>
      </c>
      <c r="D334" s="116" t="s">
        <v>23</v>
      </c>
      <c r="E334" s="99" t="s">
        <v>343</v>
      </c>
      <c r="F334" s="129">
        <v>33</v>
      </c>
      <c r="G334" s="118">
        <v>24473</v>
      </c>
      <c r="H334" s="101">
        <v>28631.06</v>
      </c>
      <c r="I334" s="101">
        <v>28631.06</v>
      </c>
      <c r="J334" s="101">
        <f t="shared" ref="J334:J354" si="15">H334-I334</f>
        <v>0</v>
      </c>
      <c r="K334" s="120" t="s">
        <v>12</v>
      </c>
    </row>
    <row r="335" spans="1:11" ht="25.5">
      <c r="A335" s="75">
        <f t="shared" si="14"/>
        <v>293</v>
      </c>
      <c r="B335" s="75"/>
      <c r="C335" s="100" t="s">
        <v>415</v>
      </c>
      <c r="D335" s="116" t="s">
        <v>23</v>
      </c>
      <c r="E335" s="99" t="s">
        <v>58</v>
      </c>
      <c r="F335" s="129">
        <v>380</v>
      </c>
      <c r="G335" s="118">
        <v>32874</v>
      </c>
      <c r="H335" s="101">
        <v>63326.879999999997</v>
      </c>
      <c r="I335" s="101">
        <v>52827.28</v>
      </c>
      <c r="J335" s="101">
        <f t="shared" si="15"/>
        <v>10499.599999999999</v>
      </c>
      <c r="K335" s="120" t="s">
        <v>12</v>
      </c>
    </row>
    <row r="336" spans="1:11" ht="25.5">
      <c r="A336" s="75">
        <f t="shared" si="14"/>
        <v>294</v>
      </c>
      <c r="B336" s="75"/>
      <c r="C336" s="100" t="s">
        <v>416</v>
      </c>
      <c r="D336" s="116" t="s">
        <v>23</v>
      </c>
      <c r="E336" s="99" t="s">
        <v>168</v>
      </c>
      <c r="F336" s="129">
        <v>87</v>
      </c>
      <c r="G336" s="118">
        <v>32874</v>
      </c>
      <c r="H336" s="101">
        <v>5088.92</v>
      </c>
      <c r="I336" s="101">
        <v>4244.67</v>
      </c>
      <c r="J336" s="101">
        <f t="shared" si="15"/>
        <v>844.25</v>
      </c>
      <c r="K336" s="120" t="s">
        <v>12</v>
      </c>
    </row>
    <row r="337" spans="1:11">
      <c r="A337" s="75">
        <f t="shared" si="14"/>
        <v>295</v>
      </c>
      <c r="B337" s="75"/>
      <c r="C337" s="100" t="s">
        <v>417</v>
      </c>
      <c r="D337" s="116" t="s">
        <v>23</v>
      </c>
      <c r="E337" s="99" t="s">
        <v>58</v>
      </c>
      <c r="F337" s="129">
        <v>1018</v>
      </c>
      <c r="G337" s="118">
        <v>25934</v>
      </c>
      <c r="H337" s="101">
        <v>608775.22</v>
      </c>
      <c r="I337" s="101">
        <v>294768.96000000002</v>
      </c>
      <c r="J337" s="101">
        <f t="shared" si="15"/>
        <v>314006.25999999995</v>
      </c>
      <c r="K337" s="120" t="s">
        <v>12</v>
      </c>
    </row>
    <row r="338" spans="1:11" ht="25.5">
      <c r="A338" s="75">
        <f t="shared" si="14"/>
        <v>296</v>
      </c>
      <c r="B338" s="75"/>
      <c r="C338" s="100" t="s">
        <v>418</v>
      </c>
      <c r="D338" s="99"/>
      <c r="E338" s="99" t="s">
        <v>58</v>
      </c>
      <c r="F338" s="129">
        <v>3343</v>
      </c>
      <c r="G338" s="118">
        <v>29221</v>
      </c>
      <c r="H338" s="101">
        <v>890562.2</v>
      </c>
      <c r="I338" s="101">
        <v>522760.01</v>
      </c>
      <c r="J338" s="101">
        <f t="shared" si="15"/>
        <v>367802.18999999994</v>
      </c>
      <c r="K338" s="120" t="s">
        <v>12</v>
      </c>
    </row>
    <row r="339" spans="1:11">
      <c r="A339" s="75">
        <f t="shared" si="14"/>
        <v>297</v>
      </c>
      <c r="B339" s="75"/>
      <c r="C339" s="100" t="s">
        <v>419</v>
      </c>
      <c r="D339" s="116" t="s">
        <v>23</v>
      </c>
      <c r="E339" s="99"/>
      <c r="F339" s="129">
        <v>125</v>
      </c>
      <c r="G339" s="118">
        <v>35674</v>
      </c>
      <c r="H339" s="101">
        <v>148830.99</v>
      </c>
      <c r="I339" s="101">
        <v>72063.97</v>
      </c>
      <c r="J339" s="101">
        <f t="shared" si="15"/>
        <v>76767.01999999999</v>
      </c>
      <c r="K339" s="120" t="s">
        <v>12</v>
      </c>
    </row>
    <row r="340" spans="1:11">
      <c r="A340" s="75">
        <f t="shared" si="14"/>
        <v>298</v>
      </c>
      <c r="B340" s="75"/>
      <c r="C340" s="100" t="s">
        <v>420</v>
      </c>
      <c r="D340" s="116" t="s">
        <v>23</v>
      </c>
      <c r="E340" s="99"/>
      <c r="F340" s="129">
        <v>173</v>
      </c>
      <c r="G340" s="118">
        <v>35674</v>
      </c>
      <c r="H340" s="101">
        <v>72028.759999999995</v>
      </c>
      <c r="I340" s="101">
        <v>34876.33</v>
      </c>
      <c r="J340" s="101">
        <f t="shared" si="15"/>
        <v>37152.429999999993</v>
      </c>
      <c r="K340" s="120" t="s">
        <v>12</v>
      </c>
    </row>
    <row r="341" spans="1:11" ht="51" customHeight="1">
      <c r="A341" s="75">
        <f t="shared" si="14"/>
        <v>299</v>
      </c>
      <c r="B341" s="75"/>
      <c r="C341" s="100" t="s">
        <v>421</v>
      </c>
      <c r="D341" s="99"/>
      <c r="E341" s="99"/>
      <c r="F341" s="129">
        <v>216.2</v>
      </c>
      <c r="G341" s="118">
        <v>37165</v>
      </c>
      <c r="H341" s="101">
        <v>148109.1</v>
      </c>
      <c r="I341" s="101">
        <v>42699.85</v>
      </c>
      <c r="J341" s="101">
        <f t="shared" si="15"/>
        <v>105409.25</v>
      </c>
      <c r="K341" s="127" t="s">
        <v>422</v>
      </c>
    </row>
    <row r="342" spans="1:11">
      <c r="A342" s="75">
        <f t="shared" si="14"/>
        <v>300</v>
      </c>
      <c r="B342" s="75"/>
      <c r="C342" s="100" t="s">
        <v>423</v>
      </c>
      <c r="D342" s="116" t="s">
        <v>23</v>
      </c>
      <c r="E342" s="99" t="s">
        <v>275</v>
      </c>
      <c r="F342" s="129">
        <v>405.5</v>
      </c>
      <c r="G342" s="118">
        <v>13881</v>
      </c>
      <c r="H342" s="101">
        <v>301556.78999999998</v>
      </c>
      <c r="I342" s="101">
        <v>301556.78999999998</v>
      </c>
      <c r="J342" s="101">
        <f t="shared" si="15"/>
        <v>0</v>
      </c>
      <c r="K342" s="120" t="s">
        <v>12</v>
      </c>
    </row>
    <row r="343" spans="1:11">
      <c r="A343" s="75">
        <f t="shared" si="14"/>
        <v>301</v>
      </c>
      <c r="B343" s="75"/>
      <c r="C343" s="100" t="s">
        <v>424</v>
      </c>
      <c r="D343" s="116" t="s">
        <v>23</v>
      </c>
      <c r="E343" s="99" t="s">
        <v>425</v>
      </c>
      <c r="F343" s="129">
        <v>368.6</v>
      </c>
      <c r="G343" s="118">
        <v>13881</v>
      </c>
      <c r="H343" s="101">
        <v>222526.75</v>
      </c>
      <c r="I343" s="101">
        <v>222526.75</v>
      </c>
      <c r="J343" s="101">
        <f t="shared" si="15"/>
        <v>0</v>
      </c>
      <c r="K343" s="120" t="s">
        <v>12</v>
      </c>
    </row>
    <row r="344" spans="1:11">
      <c r="A344" s="75">
        <f t="shared" si="14"/>
        <v>302</v>
      </c>
      <c r="B344" s="75"/>
      <c r="C344" s="100" t="s">
        <v>426</v>
      </c>
      <c r="D344" s="116" t="s">
        <v>23</v>
      </c>
      <c r="E344" s="99" t="s">
        <v>58</v>
      </c>
      <c r="F344" s="129">
        <v>171.1</v>
      </c>
      <c r="G344" s="118">
        <v>13881</v>
      </c>
      <c r="H344" s="101">
        <v>69343.64</v>
      </c>
      <c r="I344" s="101">
        <v>69343.64</v>
      </c>
      <c r="J344" s="101">
        <f t="shared" si="15"/>
        <v>0</v>
      </c>
      <c r="K344" s="120" t="s">
        <v>12</v>
      </c>
    </row>
    <row r="345" spans="1:11">
      <c r="A345" s="75">
        <f t="shared" si="14"/>
        <v>303</v>
      </c>
      <c r="B345" s="75"/>
      <c r="C345" s="100" t="s">
        <v>424</v>
      </c>
      <c r="D345" s="116" t="s">
        <v>23</v>
      </c>
      <c r="E345" s="99" t="s">
        <v>238</v>
      </c>
      <c r="F345" s="129">
        <v>26</v>
      </c>
      <c r="G345" s="118">
        <v>13881</v>
      </c>
      <c r="H345" s="101">
        <v>16642.169999999998</v>
      </c>
      <c r="I345" s="101">
        <v>16642.169999999998</v>
      </c>
      <c r="J345" s="101">
        <f t="shared" si="15"/>
        <v>0</v>
      </c>
      <c r="K345" s="120" t="s">
        <v>12</v>
      </c>
    </row>
    <row r="346" spans="1:11" ht="25.5">
      <c r="A346" s="75">
        <f t="shared" si="14"/>
        <v>304</v>
      </c>
      <c r="B346" s="75"/>
      <c r="C346" s="100" t="s">
        <v>427</v>
      </c>
      <c r="D346" s="116" t="s">
        <v>23</v>
      </c>
      <c r="E346" s="99" t="s">
        <v>217</v>
      </c>
      <c r="F346" s="129">
        <v>950</v>
      </c>
      <c r="G346" s="118">
        <v>14611</v>
      </c>
      <c r="H346" s="101">
        <v>427194.12</v>
      </c>
      <c r="I346" s="101">
        <v>427194.12</v>
      </c>
      <c r="J346" s="101">
        <f t="shared" si="15"/>
        <v>0</v>
      </c>
      <c r="K346" s="120" t="s">
        <v>12</v>
      </c>
    </row>
    <row r="347" spans="1:11" ht="25.5">
      <c r="A347" s="75">
        <f t="shared" si="14"/>
        <v>305</v>
      </c>
      <c r="B347" s="75"/>
      <c r="C347" s="100" t="s">
        <v>428</v>
      </c>
      <c r="D347" s="116" t="s">
        <v>23</v>
      </c>
      <c r="E347" s="99" t="s">
        <v>58</v>
      </c>
      <c r="F347" s="129">
        <v>441</v>
      </c>
      <c r="G347" s="101">
        <v>0</v>
      </c>
      <c r="H347" s="101">
        <v>0</v>
      </c>
      <c r="I347" s="101">
        <v>0</v>
      </c>
      <c r="J347" s="101">
        <f t="shared" si="15"/>
        <v>0</v>
      </c>
      <c r="K347" s="120" t="s">
        <v>12</v>
      </c>
    </row>
    <row r="348" spans="1:11" ht="25.5">
      <c r="A348" s="75">
        <f t="shared" si="14"/>
        <v>306</v>
      </c>
      <c r="B348" s="75"/>
      <c r="C348" s="100" t="s">
        <v>429</v>
      </c>
      <c r="D348" s="116" t="s">
        <v>23</v>
      </c>
      <c r="E348" s="99" t="s">
        <v>220</v>
      </c>
      <c r="F348" s="129">
        <v>414</v>
      </c>
      <c r="G348" s="118">
        <v>28856</v>
      </c>
      <c r="H348" s="101">
        <v>244767.94</v>
      </c>
      <c r="I348" s="101">
        <v>244767.94</v>
      </c>
      <c r="J348" s="101">
        <f t="shared" si="15"/>
        <v>0</v>
      </c>
      <c r="K348" s="120" t="s">
        <v>12</v>
      </c>
    </row>
    <row r="349" spans="1:11" ht="25.5">
      <c r="A349" s="75">
        <f t="shared" si="14"/>
        <v>307</v>
      </c>
      <c r="B349" s="75"/>
      <c r="C349" s="100" t="s">
        <v>430</v>
      </c>
      <c r="D349" s="116" t="s">
        <v>23</v>
      </c>
      <c r="E349" s="99" t="s">
        <v>217</v>
      </c>
      <c r="F349" s="129">
        <v>507</v>
      </c>
      <c r="G349" s="118">
        <v>14611</v>
      </c>
      <c r="H349" s="101">
        <v>518969.32</v>
      </c>
      <c r="I349" s="101">
        <v>518969.32</v>
      </c>
      <c r="J349" s="101">
        <f t="shared" si="15"/>
        <v>0</v>
      </c>
      <c r="K349" s="120" t="s">
        <v>12</v>
      </c>
    </row>
    <row r="350" spans="1:11" ht="25.5">
      <c r="A350" s="75">
        <f t="shared" si="14"/>
        <v>308</v>
      </c>
      <c r="B350" s="75"/>
      <c r="C350" s="100" t="s">
        <v>431</v>
      </c>
      <c r="D350" s="116" t="s">
        <v>23</v>
      </c>
      <c r="E350" s="99" t="s">
        <v>282</v>
      </c>
      <c r="F350" s="129">
        <v>487</v>
      </c>
      <c r="G350" s="118">
        <v>14246</v>
      </c>
      <c r="H350" s="101">
        <v>0</v>
      </c>
      <c r="I350" s="101">
        <v>0</v>
      </c>
      <c r="J350" s="101">
        <f t="shared" si="15"/>
        <v>0</v>
      </c>
      <c r="K350" s="120" t="s">
        <v>12</v>
      </c>
    </row>
    <row r="351" spans="1:11">
      <c r="A351" s="75">
        <f t="shared" si="14"/>
        <v>309</v>
      </c>
      <c r="B351" s="75"/>
      <c r="C351" s="100" t="s">
        <v>432</v>
      </c>
      <c r="D351" s="116" t="s">
        <v>23</v>
      </c>
      <c r="E351" s="99" t="s">
        <v>58</v>
      </c>
      <c r="F351" s="129">
        <v>245</v>
      </c>
      <c r="G351" s="118">
        <v>27760</v>
      </c>
      <c r="H351" s="101">
        <v>0</v>
      </c>
      <c r="I351" s="101">
        <v>0</v>
      </c>
      <c r="J351" s="101">
        <f t="shared" si="15"/>
        <v>0</v>
      </c>
      <c r="K351" s="120" t="s">
        <v>12</v>
      </c>
    </row>
    <row r="352" spans="1:11" ht="64.5">
      <c r="A352" s="75">
        <f t="shared" si="14"/>
        <v>310</v>
      </c>
      <c r="B352" s="75"/>
      <c r="C352" s="100" t="s">
        <v>433</v>
      </c>
      <c r="D352" s="116" t="s">
        <v>23</v>
      </c>
      <c r="E352" s="99" t="s">
        <v>58</v>
      </c>
      <c r="F352" s="129">
        <v>485</v>
      </c>
      <c r="G352" s="118">
        <v>33239</v>
      </c>
      <c r="H352" s="101">
        <v>0</v>
      </c>
      <c r="I352" s="101">
        <v>0</v>
      </c>
      <c r="J352" s="101">
        <f t="shared" si="15"/>
        <v>0</v>
      </c>
      <c r="K352" s="127" t="s">
        <v>434</v>
      </c>
    </row>
    <row r="353" spans="1:11" ht="25.5">
      <c r="A353" s="75">
        <f t="shared" si="14"/>
        <v>311</v>
      </c>
      <c r="B353" s="75"/>
      <c r="C353" s="100" t="s">
        <v>435</v>
      </c>
      <c r="D353" s="99" t="s">
        <v>138</v>
      </c>
      <c r="E353" s="99" t="s">
        <v>58</v>
      </c>
      <c r="F353" s="129">
        <v>842</v>
      </c>
      <c r="G353" s="118">
        <v>20455</v>
      </c>
      <c r="H353" s="101">
        <v>0</v>
      </c>
      <c r="I353" s="101">
        <v>0</v>
      </c>
      <c r="J353" s="101">
        <f t="shared" si="15"/>
        <v>0</v>
      </c>
      <c r="K353" s="120" t="s">
        <v>12</v>
      </c>
    </row>
    <row r="354" spans="1:11" ht="25.5">
      <c r="A354" s="75">
        <f t="shared" si="14"/>
        <v>312</v>
      </c>
      <c r="B354" s="84"/>
      <c r="C354" s="140" t="s">
        <v>436</v>
      </c>
      <c r="D354" s="141" t="s">
        <v>23</v>
      </c>
      <c r="E354" s="142"/>
      <c r="F354" s="143">
        <v>373</v>
      </c>
      <c r="G354" s="144"/>
      <c r="H354" s="145">
        <v>160570</v>
      </c>
      <c r="I354" s="101">
        <v>16522.650000000001</v>
      </c>
      <c r="J354" s="101">
        <f t="shared" si="15"/>
        <v>144047.35</v>
      </c>
      <c r="K354" s="120" t="s">
        <v>12</v>
      </c>
    </row>
    <row r="355" spans="1:11" ht="26.25">
      <c r="A355" s="75">
        <f t="shared" si="14"/>
        <v>313</v>
      </c>
      <c r="B355" s="84"/>
      <c r="C355" s="140" t="s">
        <v>437</v>
      </c>
      <c r="D355" s="141" t="s">
        <v>23</v>
      </c>
      <c r="E355" s="146" t="s">
        <v>438</v>
      </c>
      <c r="F355" s="143">
        <v>35</v>
      </c>
      <c r="G355" s="144">
        <v>41518</v>
      </c>
      <c r="H355" s="145">
        <v>0</v>
      </c>
      <c r="I355" s="145">
        <v>0</v>
      </c>
      <c r="J355" s="101">
        <v>0</v>
      </c>
      <c r="K355" s="147" t="s">
        <v>15</v>
      </c>
    </row>
    <row r="356" spans="1:11" ht="26.25">
      <c r="A356" s="75">
        <f t="shared" si="14"/>
        <v>314</v>
      </c>
      <c r="B356" s="84"/>
      <c r="C356" s="140" t="s">
        <v>439</v>
      </c>
      <c r="D356" s="148" t="s">
        <v>170</v>
      </c>
      <c r="E356" s="146" t="s">
        <v>440</v>
      </c>
      <c r="F356" s="143">
        <v>225</v>
      </c>
      <c r="G356" s="144"/>
      <c r="H356" s="145">
        <v>0</v>
      </c>
      <c r="I356" s="145">
        <v>0</v>
      </c>
      <c r="J356" s="101">
        <v>0</v>
      </c>
      <c r="K356" s="147" t="s">
        <v>15</v>
      </c>
    </row>
    <row r="357" spans="1:11" ht="26.25">
      <c r="A357" s="75">
        <f t="shared" si="14"/>
        <v>315</v>
      </c>
      <c r="B357" s="84"/>
      <c r="C357" s="140" t="s">
        <v>439</v>
      </c>
      <c r="D357" s="148" t="s">
        <v>170</v>
      </c>
      <c r="E357" s="146" t="s">
        <v>85</v>
      </c>
      <c r="F357" s="143">
        <v>325</v>
      </c>
      <c r="G357" s="144"/>
      <c r="H357" s="145">
        <v>0</v>
      </c>
      <c r="I357" s="145">
        <v>0</v>
      </c>
      <c r="J357" s="101">
        <v>0</v>
      </c>
      <c r="K357" s="147" t="s">
        <v>15</v>
      </c>
    </row>
    <row r="358" spans="1:11" ht="26.25">
      <c r="A358" s="75">
        <f t="shared" si="14"/>
        <v>316</v>
      </c>
      <c r="B358" s="84"/>
      <c r="C358" s="140" t="s">
        <v>441</v>
      </c>
      <c r="D358" s="148" t="s">
        <v>170</v>
      </c>
      <c r="E358" s="146" t="s">
        <v>440</v>
      </c>
      <c r="F358" s="143">
        <v>450</v>
      </c>
      <c r="G358" s="144"/>
      <c r="H358" s="145">
        <v>0</v>
      </c>
      <c r="I358" s="145">
        <v>0</v>
      </c>
      <c r="J358" s="101">
        <v>0</v>
      </c>
      <c r="K358" s="147" t="s">
        <v>15</v>
      </c>
    </row>
    <row r="359" spans="1:11" ht="26.25">
      <c r="A359" s="75">
        <f t="shared" si="14"/>
        <v>317</v>
      </c>
      <c r="B359" s="84"/>
      <c r="C359" s="140" t="s">
        <v>442</v>
      </c>
      <c r="D359" s="148" t="s">
        <v>170</v>
      </c>
      <c r="E359" s="146" t="s">
        <v>443</v>
      </c>
      <c r="F359" s="143">
        <v>275</v>
      </c>
      <c r="G359" s="144"/>
      <c r="H359" s="145">
        <v>0</v>
      </c>
      <c r="I359" s="145">
        <v>0</v>
      </c>
      <c r="J359" s="101">
        <v>0</v>
      </c>
      <c r="K359" s="147" t="s">
        <v>15</v>
      </c>
    </row>
    <row r="360" spans="1:11" ht="26.25">
      <c r="A360" s="75">
        <f t="shared" si="14"/>
        <v>318</v>
      </c>
      <c r="B360" s="84"/>
      <c r="C360" s="140" t="s">
        <v>444</v>
      </c>
      <c r="D360" s="148" t="s">
        <v>170</v>
      </c>
      <c r="E360" s="146" t="s">
        <v>131</v>
      </c>
      <c r="F360" s="143">
        <v>275</v>
      </c>
      <c r="G360" s="144"/>
      <c r="H360" s="145">
        <v>0</v>
      </c>
      <c r="I360" s="145">
        <v>0</v>
      </c>
      <c r="J360" s="101">
        <v>0</v>
      </c>
      <c r="K360" s="147" t="s">
        <v>15</v>
      </c>
    </row>
    <row r="361" spans="1:11" ht="26.25">
      <c r="A361" s="75">
        <f t="shared" si="14"/>
        <v>319</v>
      </c>
      <c r="B361" s="84"/>
      <c r="C361" s="140" t="s">
        <v>445</v>
      </c>
      <c r="D361" s="148" t="s">
        <v>170</v>
      </c>
      <c r="E361" s="146" t="s">
        <v>24</v>
      </c>
      <c r="F361" s="143">
        <v>250</v>
      </c>
      <c r="G361" s="144"/>
      <c r="H361" s="145">
        <v>0</v>
      </c>
      <c r="I361" s="145">
        <v>0</v>
      </c>
      <c r="J361" s="101">
        <v>0</v>
      </c>
      <c r="K361" s="147" t="s">
        <v>15</v>
      </c>
    </row>
    <row r="362" spans="1:11" ht="26.25">
      <c r="A362" s="75">
        <f t="shared" si="14"/>
        <v>320</v>
      </c>
      <c r="B362" s="84"/>
      <c r="C362" s="140" t="s">
        <v>446</v>
      </c>
      <c r="D362" s="148" t="s">
        <v>170</v>
      </c>
      <c r="E362" s="146" t="s">
        <v>447</v>
      </c>
      <c r="F362" s="143">
        <v>422.5</v>
      </c>
      <c r="G362" s="144"/>
      <c r="H362" s="145">
        <v>0</v>
      </c>
      <c r="I362" s="145">
        <v>0</v>
      </c>
      <c r="J362" s="101">
        <v>0</v>
      </c>
      <c r="K362" s="147" t="s">
        <v>15</v>
      </c>
    </row>
    <row r="363" spans="1:11" ht="90" customHeight="1">
      <c r="A363" s="75">
        <f t="shared" si="14"/>
        <v>321</v>
      </c>
      <c r="B363" s="85"/>
      <c r="C363" s="149" t="s">
        <v>448</v>
      </c>
      <c r="D363" s="150" t="s">
        <v>170</v>
      </c>
      <c r="E363" s="151" t="s">
        <v>24</v>
      </c>
      <c r="F363" s="152">
        <v>46</v>
      </c>
      <c r="G363" s="153">
        <v>40909</v>
      </c>
      <c r="H363" s="154">
        <v>112900</v>
      </c>
      <c r="I363" s="154">
        <v>0</v>
      </c>
      <c r="J363" s="155">
        <v>112900</v>
      </c>
      <c r="K363" s="156" t="s">
        <v>449</v>
      </c>
    </row>
    <row r="364" spans="1:11">
      <c r="A364" s="75">
        <f t="shared" si="14"/>
        <v>322</v>
      </c>
      <c r="B364" s="73"/>
      <c r="C364" s="73" t="s">
        <v>564</v>
      </c>
      <c r="D364" s="73" t="s">
        <v>565</v>
      </c>
      <c r="E364" s="73" t="s">
        <v>217</v>
      </c>
      <c r="F364" s="215">
        <v>159</v>
      </c>
      <c r="G364" s="216">
        <v>0</v>
      </c>
      <c r="H364" s="216">
        <v>0</v>
      </c>
      <c r="I364" s="216">
        <v>0</v>
      </c>
      <c r="J364" s="216">
        <f>H364-I364</f>
        <v>0</v>
      </c>
      <c r="K364" s="94" t="s">
        <v>12</v>
      </c>
    </row>
    <row r="365" spans="1:11">
      <c r="A365" s="75">
        <f t="shared" si="14"/>
        <v>323</v>
      </c>
      <c r="B365" s="73"/>
      <c r="C365" s="73" t="s">
        <v>566</v>
      </c>
      <c r="D365" s="110" t="s">
        <v>23</v>
      </c>
      <c r="E365" s="73" t="s">
        <v>220</v>
      </c>
      <c r="F365" s="215">
        <v>94</v>
      </c>
      <c r="G365" s="112">
        <v>29587</v>
      </c>
      <c r="H365" s="216">
        <v>149680.37</v>
      </c>
      <c r="I365" s="216">
        <v>149680.37</v>
      </c>
      <c r="J365" s="216">
        <f>H365-I365</f>
        <v>0</v>
      </c>
      <c r="K365" s="94" t="s">
        <v>12</v>
      </c>
    </row>
    <row r="366" spans="1:11">
      <c r="A366" s="75">
        <f t="shared" si="14"/>
        <v>324</v>
      </c>
      <c r="B366" s="73"/>
      <c r="C366" s="73" t="s">
        <v>567</v>
      </c>
      <c r="D366" s="110" t="s">
        <v>23</v>
      </c>
      <c r="E366" s="73" t="s">
        <v>217</v>
      </c>
      <c r="F366" s="215">
        <v>159</v>
      </c>
      <c r="G366" s="112">
        <v>33970</v>
      </c>
      <c r="H366" s="216">
        <v>0</v>
      </c>
      <c r="I366" s="216">
        <v>0</v>
      </c>
      <c r="J366" s="216">
        <f>H366-I366</f>
        <v>0</v>
      </c>
      <c r="K366" s="94" t="s">
        <v>12</v>
      </c>
    </row>
    <row r="367" spans="1:11" ht="30" customHeight="1">
      <c r="A367" s="75">
        <f t="shared" si="14"/>
        <v>325</v>
      </c>
      <c r="B367" s="73"/>
      <c r="C367" s="73" t="s">
        <v>568</v>
      </c>
      <c r="D367" s="73" t="s">
        <v>138</v>
      </c>
      <c r="E367" s="73" t="s">
        <v>290</v>
      </c>
      <c r="F367" s="73">
        <v>300</v>
      </c>
      <c r="G367" s="112">
        <v>31778</v>
      </c>
      <c r="H367" s="216">
        <v>32530.03</v>
      </c>
      <c r="I367" s="216">
        <v>31911.96</v>
      </c>
      <c r="J367" s="216">
        <f>H367-I367</f>
        <v>618.06999999999971</v>
      </c>
      <c r="K367" s="94" t="s">
        <v>12</v>
      </c>
    </row>
    <row r="368" spans="1:11" ht="41.25" customHeight="1">
      <c r="A368" s="75">
        <f t="shared" si="14"/>
        <v>326</v>
      </c>
      <c r="B368" s="73"/>
      <c r="C368" s="73" t="s">
        <v>569</v>
      </c>
      <c r="D368" s="73" t="s">
        <v>170</v>
      </c>
      <c r="E368" s="217" t="s">
        <v>570</v>
      </c>
      <c r="F368" s="217" t="s">
        <v>571</v>
      </c>
      <c r="G368" s="112">
        <v>31048</v>
      </c>
      <c r="H368" s="216">
        <v>0</v>
      </c>
      <c r="I368" s="216">
        <v>0</v>
      </c>
      <c r="J368" s="216">
        <v>0</v>
      </c>
      <c r="K368" s="94" t="s">
        <v>15</v>
      </c>
    </row>
    <row r="369" spans="1:11">
      <c r="A369" s="75">
        <f t="shared" si="14"/>
        <v>327</v>
      </c>
      <c r="B369" s="73"/>
      <c r="C369" s="73" t="s">
        <v>572</v>
      </c>
      <c r="D369" s="110" t="s">
        <v>23</v>
      </c>
      <c r="E369" s="73" t="s">
        <v>220</v>
      </c>
      <c r="F369" s="73">
        <v>510</v>
      </c>
      <c r="G369" s="112">
        <v>13881</v>
      </c>
      <c r="H369" s="216">
        <v>279004.77</v>
      </c>
      <c r="I369" s="216">
        <v>279004.77</v>
      </c>
      <c r="J369" s="216">
        <f>H369-I369</f>
        <v>0</v>
      </c>
      <c r="K369" s="94" t="s">
        <v>12</v>
      </c>
    </row>
    <row r="370" spans="1:11">
      <c r="A370" s="75">
        <f t="shared" si="14"/>
        <v>328</v>
      </c>
      <c r="B370" s="73"/>
      <c r="C370" s="73" t="s">
        <v>573</v>
      </c>
      <c r="D370" s="110" t="s">
        <v>23</v>
      </c>
      <c r="E370" s="73" t="s">
        <v>217</v>
      </c>
      <c r="F370" s="215">
        <v>12</v>
      </c>
      <c r="G370" s="112">
        <v>32874</v>
      </c>
      <c r="H370" s="216">
        <v>26394.76</v>
      </c>
      <c r="I370" s="216">
        <v>22018.51</v>
      </c>
      <c r="J370" s="216">
        <f>H370-I370</f>
        <v>4376.25</v>
      </c>
      <c r="K370" s="94" t="s">
        <v>12</v>
      </c>
    </row>
    <row r="371" spans="1:11" ht="108.75" customHeight="1">
      <c r="A371" s="75" t="e">
        <f>SUM(#REF!,1)</f>
        <v>#REF!</v>
      </c>
      <c r="B371" s="73"/>
      <c r="C371" s="279" t="s">
        <v>686</v>
      </c>
      <c r="D371" s="110" t="s">
        <v>170</v>
      </c>
      <c r="E371" s="217" t="s">
        <v>688</v>
      </c>
      <c r="F371" s="215">
        <v>1701</v>
      </c>
      <c r="G371" s="112">
        <v>44837</v>
      </c>
      <c r="H371" s="216">
        <v>7144288.2199999997</v>
      </c>
      <c r="I371" s="216">
        <v>0</v>
      </c>
      <c r="J371" s="216">
        <v>7144288.2199999997</v>
      </c>
      <c r="K371" s="94" t="s">
        <v>687</v>
      </c>
    </row>
    <row r="372" spans="1:11">
      <c r="A372" s="157" t="s">
        <v>452</v>
      </c>
      <c r="B372" s="73"/>
      <c r="C372" s="109"/>
      <c r="D372" s="110"/>
      <c r="E372" s="109"/>
      <c r="F372" s="111"/>
      <c r="G372" s="112"/>
      <c r="H372" s="86">
        <f>SUM(H43:H371)</f>
        <v>99629511.230000019</v>
      </c>
      <c r="I372" s="86">
        <f>SUM(I43:I371)</f>
        <v>48959994.629999973</v>
      </c>
      <c r="J372" s="86">
        <f>SUM(J43:J371)</f>
        <v>50669982.339999989</v>
      </c>
      <c r="K372" s="113"/>
    </row>
    <row r="374" spans="1:11" ht="18.75">
      <c r="A374" s="114"/>
      <c r="B374" s="114"/>
      <c r="C374" s="317" t="s">
        <v>453</v>
      </c>
      <c r="D374" s="317"/>
      <c r="E374" s="317"/>
      <c r="F374" s="317"/>
      <c r="G374" s="317"/>
      <c r="H374" s="317"/>
      <c r="I374" s="317"/>
      <c r="J374" s="317"/>
      <c r="K374" s="158"/>
    </row>
    <row r="375" spans="1:11">
      <c r="A375" s="114"/>
      <c r="B375" s="114"/>
      <c r="C375" s="159"/>
      <c r="D375" s="159"/>
      <c r="E375" s="159"/>
      <c r="F375" s="159"/>
      <c r="G375" s="160"/>
      <c r="H375" s="160"/>
      <c r="I375" s="160"/>
      <c r="J375" s="160"/>
      <c r="K375" s="158"/>
    </row>
    <row r="376" spans="1:11">
      <c r="A376" s="114"/>
      <c r="B376" s="114"/>
      <c r="C376" s="159" t="s">
        <v>454</v>
      </c>
      <c r="D376" s="159"/>
      <c r="E376" s="159"/>
      <c r="F376" s="159"/>
      <c r="G376" s="160"/>
      <c r="H376" s="159"/>
      <c r="I376" s="159"/>
      <c r="J376" s="159"/>
      <c r="K376" s="158"/>
    </row>
    <row r="377" spans="1:11" ht="25.5">
      <c r="A377" s="99">
        <v>1</v>
      </c>
      <c r="B377" s="99"/>
      <c r="C377" s="100" t="s">
        <v>455</v>
      </c>
      <c r="D377" s="99" t="s">
        <v>138</v>
      </c>
      <c r="E377" s="99"/>
      <c r="F377" s="99">
        <v>714</v>
      </c>
      <c r="G377" s="118">
        <v>14246</v>
      </c>
      <c r="H377" s="101">
        <v>0</v>
      </c>
      <c r="I377" s="101">
        <f>H377-J377</f>
        <v>0</v>
      </c>
      <c r="J377" s="101">
        <v>0</v>
      </c>
      <c r="K377" s="120" t="s">
        <v>12</v>
      </c>
    </row>
    <row r="378" spans="1:11" ht="25.5">
      <c r="A378" s="99">
        <v>2</v>
      </c>
      <c r="B378" s="99"/>
      <c r="C378" s="100" t="s">
        <v>456</v>
      </c>
      <c r="D378" s="99" t="s">
        <v>138</v>
      </c>
      <c r="E378" s="99"/>
      <c r="F378" s="99">
        <v>714</v>
      </c>
      <c r="G378" s="118">
        <v>13881</v>
      </c>
      <c r="H378" s="101">
        <v>0</v>
      </c>
      <c r="I378" s="101">
        <f>H378-J378</f>
        <v>0</v>
      </c>
      <c r="J378" s="101">
        <v>0</v>
      </c>
      <c r="K378" s="120" t="s">
        <v>12</v>
      </c>
    </row>
    <row r="379" spans="1:11" ht="25.5">
      <c r="A379" s="99">
        <v>3</v>
      </c>
      <c r="B379" s="99"/>
      <c r="C379" s="100" t="s">
        <v>457</v>
      </c>
      <c r="D379" s="99" t="s">
        <v>138</v>
      </c>
      <c r="E379" s="99"/>
      <c r="F379" s="99">
        <v>714</v>
      </c>
      <c r="G379" s="118">
        <v>13881</v>
      </c>
      <c r="H379" s="101">
        <v>0</v>
      </c>
      <c r="I379" s="101">
        <f>H379-J379</f>
        <v>0</v>
      </c>
      <c r="J379" s="101">
        <v>0</v>
      </c>
      <c r="K379" s="120" t="s">
        <v>12</v>
      </c>
    </row>
    <row r="380" spans="1:11" ht="25.5">
      <c r="A380" s="99">
        <v>4</v>
      </c>
      <c r="B380" s="99"/>
      <c r="C380" s="100" t="s">
        <v>458</v>
      </c>
      <c r="D380" s="99" t="s">
        <v>138</v>
      </c>
      <c r="E380" s="99"/>
      <c r="F380" s="99">
        <v>715</v>
      </c>
      <c r="G380" s="118">
        <v>14611</v>
      </c>
      <c r="H380" s="101">
        <v>0</v>
      </c>
      <c r="I380" s="101">
        <f>H380-J380</f>
        <v>0</v>
      </c>
      <c r="J380" s="101">
        <v>0</v>
      </c>
      <c r="K380" s="120" t="s">
        <v>12</v>
      </c>
    </row>
    <row r="381" spans="1:11">
      <c r="A381" s="99"/>
      <c r="B381" s="99"/>
      <c r="C381" s="99"/>
      <c r="D381" s="99"/>
      <c r="E381" s="99"/>
      <c r="F381" s="99"/>
      <c r="G381" s="118"/>
      <c r="H381" s="161">
        <f>SUM(H377:H380)</f>
        <v>0</v>
      </c>
      <c r="I381" s="101">
        <f>H381-J381</f>
        <v>0</v>
      </c>
      <c r="J381" s="161">
        <f>SUM(J377:J380)</f>
        <v>0</v>
      </c>
      <c r="K381" s="120"/>
    </row>
    <row r="382" spans="1:11">
      <c r="A382" s="114"/>
      <c r="B382" s="114"/>
      <c r="C382" s="162"/>
      <c r="D382" s="162"/>
      <c r="E382" s="162"/>
      <c r="F382" s="162"/>
      <c r="G382" s="163"/>
      <c r="H382" s="164"/>
      <c r="I382" s="165"/>
      <c r="J382" s="164"/>
      <c r="K382" s="158"/>
    </row>
    <row r="383" spans="1:11" ht="18.75">
      <c r="A383" s="114"/>
      <c r="B383" s="114"/>
      <c r="C383" s="317" t="s">
        <v>459</v>
      </c>
      <c r="D383" s="317"/>
      <c r="E383" s="317"/>
      <c r="F383" s="317"/>
      <c r="G383" s="317"/>
      <c r="H383" s="317"/>
      <c r="I383" s="317"/>
      <c r="J383" s="317"/>
      <c r="K383" s="158"/>
    </row>
    <row r="384" spans="1:11">
      <c r="A384" s="114"/>
      <c r="B384" s="114"/>
      <c r="C384" s="159"/>
      <c r="D384" s="159"/>
      <c r="E384" s="159"/>
      <c r="F384" s="159"/>
      <c r="G384" s="159"/>
      <c r="H384" s="159"/>
      <c r="I384" s="159"/>
      <c r="J384" s="159"/>
      <c r="K384" s="158"/>
    </row>
    <row r="385" spans="1:11">
      <c r="A385" s="166"/>
      <c r="B385" s="166"/>
      <c r="C385" s="167" t="s">
        <v>18</v>
      </c>
      <c r="D385" s="167"/>
      <c r="E385" s="167"/>
      <c r="F385" s="167"/>
      <c r="G385" s="168"/>
      <c r="H385" s="169"/>
      <c r="I385" s="170"/>
      <c r="J385" s="170"/>
      <c r="K385" s="171"/>
    </row>
    <row r="386" spans="1:11" ht="25.5">
      <c r="A386" s="99">
        <v>1</v>
      </c>
      <c r="B386" s="99"/>
      <c r="C386" s="100" t="s">
        <v>460</v>
      </c>
      <c r="D386" s="99" t="s">
        <v>20</v>
      </c>
      <c r="E386" s="99"/>
      <c r="F386" s="99">
        <v>1</v>
      </c>
      <c r="G386" s="118">
        <v>26665</v>
      </c>
      <c r="H386" s="101">
        <v>10299670.84</v>
      </c>
      <c r="I386" s="101">
        <v>7230368.8799999999</v>
      </c>
      <c r="J386" s="101">
        <f t="shared" ref="J386:J394" si="16">H386-I386</f>
        <v>3069301.96</v>
      </c>
      <c r="K386" s="120" t="s">
        <v>12</v>
      </c>
    </row>
    <row r="387" spans="1:11">
      <c r="A387" s="99">
        <v>2</v>
      </c>
      <c r="B387" s="99"/>
      <c r="C387" s="100" t="s">
        <v>461</v>
      </c>
      <c r="D387" s="99" t="s">
        <v>20</v>
      </c>
      <c r="E387" s="99"/>
      <c r="F387" s="99">
        <v>1</v>
      </c>
      <c r="G387" s="118">
        <v>15342</v>
      </c>
      <c r="H387" s="101">
        <v>2373635.7000000002</v>
      </c>
      <c r="I387" s="101">
        <v>2373635.7000000002</v>
      </c>
      <c r="J387" s="101">
        <f t="shared" si="16"/>
        <v>0</v>
      </c>
      <c r="K387" s="120" t="s">
        <v>12</v>
      </c>
    </row>
    <row r="388" spans="1:11">
      <c r="A388" s="99">
        <v>3</v>
      </c>
      <c r="B388" s="99"/>
      <c r="C388" s="100" t="s">
        <v>462</v>
      </c>
      <c r="D388" s="99" t="s">
        <v>20</v>
      </c>
      <c r="E388" s="99"/>
      <c r="F388" s="99">
        <v>1</v>
      </c>
      <c r="G388" s="118">
        <v>23012</v>
      </c>
      <c r="H388" s="101">
        <v>0</v>
      </c>
      <c r="I388" s="101">
        <v>0</v>
      </c>
      <c r="J388" s="101">
        <f t="shared" si="16"/>
        <v>0</v>
      </c>
      <c r="K388" s="120" t="s">
        <v>12</v>
      </c>
    </row>
    <row r="389" spans="1:11">
      <c r="A389" s="99">
        <v>4</v>
      </c>
      <c r="B389" s="99"/>
      <c r="C389" s="100" t="s">
        <v>463</v>
      </c>
      <c r="D389" s="99" t="s">
        <v>20</v>
      </c>
      <c r="E389" s="99"/>
      <c r="F389" s="99">
        <v>1</v>
      </c>
      <c r="G389" s="118">
        <v>34669</v>
      </c>
      <c r="H389" s="101">
        <v>0</v>
      </c>
      <c r="I389" s="101">
        <v>0</v>
      </c>
      <c r="J389" s="101">
        <f t="shared" si="16"/>
        <v>0</v>
      </c>
      <c r="K389" s="120" t="s">
        <v>12</v>
      </c>
    </row>
    <row r="390" spans="1:11" ht="25.5">
      <c r="A390" s="99">
        <v>5</v>
      </c>
      <c r="B390" s="99"/>
      <c r="C390" s="100" t="s">
        <v>464</v>
      </c>
      <c r="D390" s="99" t="s">
        <v>138</v>
      </c>
      <c r="E390" s="99"/>
      <c r="F390" s="99">
        <v>820</v>
      </c>
      <c r="G390" s="118">
        <v>24108</v>
      </c>
      <c r="H390" s="101">
        <v>565163.51</v>
      </c>
      <c r="I390" s="101">
        <v>565163.51</v>
      </c>
      <c r="J390" s="101">
        <f t="shared" si="16"/>
        <v>0</v>
      </c>
      <c r="K390" s="120" t="s">
        <v>12</v>
      </c>
    </row>
    <row r="391" spans="1:11" ht="25.5">
      <c r="A391" s="99">
        <v>6</v>
      </c>
      <c r="B391" s="99"/>
      <c r="C391" s="100" t="s">
        <v>465</v>
      </c>
      <c r="D391" s="99" t="s">
        <v>138</v>
      </c>
      <c r="E391" s="99"/>
      <c r="F391" s="99">
        <v>800</v>
      </c>
      <c r="G391" s="118">
        <v>16072</v>
      </c>
      <c r="H391" s="101">
        <v>670429.06999999995</v>
      </c>
      <c r="I391" s="101">
        <v>670429.06999999995</v>
      </c>
      <c r="J391" s="101">
        <f t="shared" si="16"/>
        <v>0</v>
      </c>
      <c r="K391" s="120" t="s">
        <v>12</v>
      </c>
    </row>
    <row r="392" spans="1:11" ht="25.5">
      <c r="A392" s="99">
        <v>7</v>
      </c>
      <c r="B392" s="99"/>
      <c r="C392" s="100" t="s">
        <v>466</v>
      </c>
      <c r="D392" s="99" t="s">
        <v>138</v>
      </c>
      <c r="E392" s="99"/>
      <c r="F392" s="99">
        <v>352</v>
      </c>
      <c r="G392" s="118">
        <v>14246</v>
      </c>
      <c r="H392" s="101">
        <v>196427.54</v>
      </c>
      <c r="I392" s="101">
        <v>196427.54</v>
      </c>
      <c r="J392" s="101">
        <f t="shared" si="16"/>
        <v>0</v>
      </c>
      <c r="K392" s="120" t="s">
        <v>12</v>
      </c>
    </row>
    <row r="393" spans="1:11" ht="25.5">
      <c r="A393" s="99">
        <v>8</v>
      </c>
      <c r="B393" s="99"/>
      <c r="C393" s="100" t="s">
        <v>467</v>
      </c>
      <c r="D393" s="99" t="s">
        <v>138</v>
      </c>
      <c r="E393" s="99"/>
      <c r="F393" s="99">
        <v>470</v>
      </c>
      <c r="G393" s="118">
        <v>14611</v>
      </c>
      <c r="H393" s="172">
        <v>211248.67</v>
      </c>
      <c r="I393" s="101">
        <v>211248.67</v>
      </c>
      <c r="J393" s="101">
        <f t="shared" si="16"/>
        <v>0</v>
      </c>
      <c r="K393" s="120" t="s">
        <v>12</v>
      </c>
    </row>
    <row r="394" spans="1:11" ht="25.5">
      <c r="A394" s="99">
        <v>9</v>
      </c>
      <c r="B394" s="99"/>
      <c r="C394" s="100" t="s">
        <v>465</v>
      </c>
      <c r="D394" s="99" t="s">
        <v>138</v>
      </c>
      <c r="E394" s="99"/>
      <c r="F394" s="99">
        <v>800</v>
      </c>
      <c r="G394" s="118">
        <v>14611</v>
      </c>
      <c r="H394" s="101">
        <v>670429.06999999995</v>
      </c>
      <c r="I394" s="101">
        <v>670429.06999999995</v>
      </c>
      <c r="J394" s="101">
        <f t="shared" si="16"/>
        <v>0</v>
      </c>
      <c r="K394" s="120" t="s">
        <v>12</v>
      </c>
    </row>
    <row r="395" spans="1:11">
      <c r="A395" s="99">
        <v>10</v>
      </c>
      <c r="B395" s="99"/>
      <c r="C395" s="100" t="s">
        <v>468</v>
      </c>
      <c r="D395" s="99" t="s">
        <v>20</v>
      </c>
      <c r="E395" s="99"/>
      <c r="F395" s="99">
        <v>1</v>
      </c>
      <c r="G395" s="118">
        <v>24108</v>
      </c>
      <c r="H395" s="101">
        <v>0</v>
      </c>
      <c r="I395" s="101">
        <f>H395-J395</f>
        <v>0</v>
      </c>
      <c r="J395" s="101">
        <v>0</v>
      </c>
      <c r="K395" s="120" t="s">
        <v>12</v>
      </c>
    </row>
    <row r="396" spans="1:11">
      <c r="A396" s="99">
        <v>11</v>
      </c>
      <c r="B396" s="99"/>
      <c r="C396" s="100" t="s">
        <v>469</v>
      </c>
      <c r="D396" s="99" t="s">
        <v>20</v>
      </c>
      <c r="E396" s="99"/>
      <c r="F396" s="99">
        <v>1</v>
      </c>
      <c r="G396" s="118">
        <v>15342</v>
      </c>
      <c r="H396" s="101">
        <v>0</v>
      </c>
      <c r="I396" s="101">
        <f>H396-J396</f>
        <v>0</v>
      </c>
      <c r="J396" s="101">
        <v>0</v>
      </c>
      <c r="K396" s="120" t="s">
        <v>12</v>
      </c>
    </row>
    <row r="397" spans="1:11" s="302" customFormat="1" ht="25.5">
      <c r="A397" s="297">
        <v>12</v>
      </c>
      <c r="B397" s="297"/>
      <c r="C397" s="303" t="s">
        <v>705</v>
      </c>
      <c r="D397" s="304" t="s">
        <v>170</v>
      </c>
      <c r="E397" s="305" t="s">
        <v>706</v>
      </c>
      <c r="F397" s="306">
        <v>820</v>
      </c>
      <c r="G397" s="305">
        <v>28185</v>
      </c>
      <c r="H397" s="307">
        <v>1130327.05</v>
      </c>
      <c r="I397" s="307">
        <v>1130327.05</v>
      </c>
      <c r="J397" s="307">
        <v>0</v>
      </c>
      <c r="K397" s="308" t="s">
        <v>707</v>
      </c>
    </row>
    <row r="398" spans="1:11" s="302" customFormat="1" ht="41.25" customHeight="1">
      <c r="A398" s="297">
        <v>13</v>
      </c>
      <c r="B398" s="297"/>
      <c r="C398" s="303" t="s">
        <v>708</v>
      </c>
      <c r="D398" s="304" t="s">
        <v>549</v>
      </c>
      <c r="E398" s="305"/>
      <c r="F398" s="306">
        <v>4</v>
      </c>
      <c r="G398" s="305">
        <v>28185</v>
      </c>
      <c r="H398" s="307">
        <v>136819.66</v>
      </c>
      <c r="I398" s="309">
        <v>136819.66</v>
      </c>
      <c r="J398" s="307">
        <v>0</v>
      </c>
      <c r="K398" s="308" t="s">
        <v>709</v>
      </c>
    </row>
    <row r="399" spans="1:11" ht="32.25" customHeight="1">
      <c r="A399" s="104"/>
      <c r="B399" s="104"/>
      <c r="C399" s="104"/>
      <c r="D399" s="104"/>
      <c r="E399" s="104"/>
      <c r="F399" s="104"/>
      <c r="G399" s="104"/>
      <c r="H399" s="173">
        <f>SUM(H386:H396)</f>
        <v>14987004.399999999</v>
      </c>
      <c r="I399" s="173">
        <f>SUM(I386:I396)</f>
        <v>11917702.439999999</v>
      </c>
      <c r="J399" s="173">
        <f>SUM(J386:J396)</f>
        <v>3069301.96</v>
      </c>
      <c r="K399" s="174"/>
    </row>
    <row r="400" spans="1:11">
      <c r="A400" s="175"/>
      <c r="B400" s="175"/>
      <c r="C400" s="175"/>
      <c r="D400" s="175"/>
      <c r="E400" s="175"/>
      <c r="F400" s="175"/>
      <c r="G400" s="175"/>
      <c r="H400" s="176"/>
      <c r="I400" s="164"/>
      <c r="J400" s="176"/>
      <c r="K400" s="158"/>
    </row>
    <row r="401" spans="1:11" ht="18.75">
      <c r="A401" s="114"/>
      <c r="B401" s="114"/>
      <c r="C401" s="317" t="s">
        <v>470</v>
      </c>
      <c r="D401" s="317"/>
      <c r="E401" s="317"/>
      <c r="F401" s="317"/>
      <c r="G401" s="317"/>
      <c r="H401" s="317"/>
      <c r="I401" s="317"/>
      <c r="J401" s="317"/>
      <c r="K401" s="158"/>
    </row>
    <row r="402" spans="1:11">
      <c r="A402" s="114"/>
      <c r="B402" s="114"/>
      <c r="C402" s="159"/>
      <c r="D402" s="159"/>
      <c r="E402" s="159"/>
      <c r="F402" s="159"/>
      <c r="G402" s="160"/>
      <c r="H402" s="160"/>
      <c r="I402" s="160"/>
      <c r="J402" s="160"/>
      <c r="K402" s="158"/>
    </row>
    <row r="403" spans="1:11">
      <c r="A403" s="107"/>
      <c r="B403" s="107"/>
      <c r="C403" s="177" t="s">
        <v>18</v>
      </c>
      <c r="D403" s="107"/>
      <c r="E403" s="177"/>
      <c r="F403" s="177"/>
      <c r="G403" s="168"/>
      <c r="H403" s="169"/>
      <c r="I403" s="169"/>
      <c r="J403" s="169"/>
      <c r="K403" s="174"/>
    </row>
    <row r="404" spans="1:11">
      <c r="A404" s="99">
        <v>1</v>
      </c>
      <c r="B404" s="100"/>
      <c r="C404" s="100" t="s">
        <v>574</v>
      </c>
      <c r="D404" s="99" t="s">
        <v>20</v>
      </c>
      <c r="E404" s="99"/>
      <c r="F404" s="99">
        <v>1</v>
      </c>
      <c r="G404" s="118">
        <v>14611</v>
      </c>
      <c r="H404" s="101">
        <v>0</v>
      </c>
      <c r="I404" s="101">
        <v>0</v>
      </c>
      <c r="J404" s="101">
        <f>H404-I404</f>
        <v>0</v>
      </c>
      <c r="K404" s="120" t="s">
        <v>12</v>
      </c>
    </row>
    <row r="405" spans="1:11">
      <c r="A405" s="107"/>
      <c r="B405" s="107"/>
      <c r="C405" s="107"/>
      <c r="D405" s="107"/>
      <c r="E405" s="107"/>
      <c r="F405" s="107"/>
      <c r="G405" s="168"/>
      <c r="H405" s="173">
        <f>SUM(H404:H404)</f>
        <v>0</v>
      </c>
      <c r="I405" s="173">
        <f>SUM(I404:I404)</f>
        <v>0</v>
      </c>
      <c r="J405" s="173">
        <f>H405-I405</f>
        <v>0</v>
      </c>
      <c r="K405" s="174"/>
    </row>
    <row r="406" spans="1:11">
      <c r="A406" s="114"/>
      <c r="B406" s="114"/>
      <c r="C406" s="114"/>
      <c r="D406" s="114"/>
      <c r="E406" s="114"/>
      <c r="F406" s="114"/>
      <c r="G406" s="163"/>
      <c r="H406" s="164"/>
      <c r="I406" s="164"/>
      <c r="J406" s="165"/>
      <c r="K406" s="158"/>
    </row>
    <row r="407" spans="1:11" ht="18.75">
      <c r="A407" s="114"/>
      <c r="B407" s="114"/>
      <c r="C407" s="317" t="s">
        <v>471</v>
      </c>
      <c r="D407" s="317"/>
      <c r="E407" s="317"/>
      <c r="F407" s="317"/>
      <c r="G407" s="317"/>
      <c r="H407" s="317"/>
      <c r="I407" s="317"/>
      <c r="J407" s="317"/>
      <c r="K407" s="158"/>
    </row>
    <row r="408" spans="1:11">
      <c r="A408" s="114"/>
      <c r="B408" s="114"/>
      <c r="C408" s="159"/>
      <c r="D408" s="159"/>
      <c r="E408" s="159"/>
      <c r="F408" s="159"/>
      <c r="G408" s="160"/>
      <c r="H408" s="160"/>
      <c r="I408" s="160"/>
      <c r="J408" s="160"/>
      <c r="K408" s="158"/>
    </row>
    <row r="409" spans="1:11">
      <c r="A409" s="178"/>
      <c r="B409" s="178"/>
      <c r="C409" s="179" t="s">
        <v>18</v>
      </c>
      <c r="D409" s="179"/>
      <c r="E409" s="179"/>
      <c r="F409" s="179"/>
      <c r="G409" s="178"/>
      <c r="H409" s="178"/>
      <c r="I409" s="178"/>
      <c r="J409" s="178"/>
      <c r="K409" s="158"/>
    </row>
    <row r="410" spans="1:11">
      <c r="A410" s="99">
        <v>1</v>
      </c>
      <c r="B410" s="100"/>
      <c r="C410" s="100" t="s">
        <v>472</v>
      </c>
      <c r="D410" s="99" t="s">
        <v>20</v>
      </c>
      <c r="E410" s="99"/>
      <c r="F410" s="99">
        <v>1</v>
      </c>
      <c r="G410" s="118"/>
      <c r="H410" s="101">
        <v>0</v>
      </c>
      <c r="I410" s="101">
        <v>0</v>
      </c>
      <c r="J410" s="101">
        <v>0</v>
      </c>
      <c r="K410" s="120" t="s">
        <v>12</v>
      </c>
    </row>
    <row r="411" spans="1:11">
      <c r="A411" s="99">
        <v>2</v>
      </c>
      <c r="B411" s="100"/>
      <c r="C411" s="100" t="s">
        <v>473</v>
      </c>
      <c r="D411" s="99" t="s">
        <v>20</v>
      </c>
      <c r="E411" s="99"/>
      <c r="F411" s="99">
        <v>1</v>
      </c>
      <c r="G411" s="118"/>
      <c r="H411" s="101">
        <v>0</v>
      </c>
      <c r="I411" s="101">
        <v>0</v>
      </c>
      <c r="J411" s="101">
        <v>0</v>
      </c>
      <c r="K411" s="120" t="s">
        <v>12</v>
      </c>
    </row>
    <row r="412" spans="1:11">
      <c r="A412" s="99">
        <v>3</v>
      </c>
      <c r="B412" s="100"/>
      <c r="C412" s="100" t="s">
        <v>474</v>
      </c>
      <c r="D412" s="99" t="s">
        <v>20</v>
      </c>
      <c r="E412" s="99"/>
      <c r="F412" s="99">
        <v>1</v>
      </c>
      <c r="G412" s="118"/>
      <c r="H412" s="101">
        <v>0</v>
      </c>
      <c r="I412" s="101">
        <v>0</v>
      </c>
      <c r="J412" s="101">
        <v>0</v>
      </c>
      <c r="K412" s="120" t="s">
        <v>12</v>
      </c>
    </row>
    <row r="413" spans="1:11">
      <c r="A413" s="99">
        <v>4</v>
      </c>
      <c r="B413" s="100"/>
      <c r="C413" s="100" t="s">
        <v>475</v>
      </c>
      <c r="D413" s="99" t="s">
        <v>20</v>
      </c>
      <c r="E413" s="99"/>
      <c r="F413" s="99">
        <v>1</v>
      </c>
      <c r="G413" s="118"/>
      <c r="H413" s="101">
        <v>0</v>
      </c>
      <c r="I413" s="101">
        <v>0</v>
      </c>
      <c r="J413" s="101">
        <v>0</v>
      </c>
      <c r="K413" s="120" t="s">
        <v>12</v>
      </c>
    </row>
    <row r="414" spans="1:11" ht="25.5">
      <c r="A414" s="99">
        <v>5</v>
      </c>
      <c r="B414" s="100"/>
      <c r="C414" s="100" t="s">
        <v>476</v>
      </c>
      <c r="D414" s="99" t="s">
        <v>20</v>
      </c>
      <c r="E414" s="99"/>
      <c r="F414" s="99">
        <v>1</v>
      </c>
      <c r="G414" s="118">
        <v>28491</v>
      </c>
      <c r="H414" s="101">
        <v>588027.53</v>
      </c>
      <c r="I414" s="101">
        <v>588027.53</v>
      </c>
      <c r="J414" s="101">
        <v>0</v>
      </c>
      <c r="K414" s="120" t="s">
        <v>12</v>
      </c>
    </row>
    <row r="415" spans="1:11">
      <c r="A415" s="107"/>
      <c r="B415" s="107"/>
      <c r="C415" s="107"/>
      <c r="D415" s="107"/>
      <c r="E415" s="107"/>
      <c r="F415" s="107"/>
      <c r="G415" s="168"/>
      <c r="H415" s="173">
        <f>SUM(H410:H414)</f>
        <v>588027.53</v>
      </c>
      <c r="I415" s="173">
        <f>SUM(I410:I414)</f>
        <v>588027.53</v>
      </c>
      <c r="J415" s="173">
        <f>SUM(J410:J414)</f>
        <v>0</v>
      </c>
      <c r="K415" s="174"/>
    </row>
    <row r="416" spans="1:11">
      <c r="A416" s="114"/>
      <c r="B416" s="114"/>
      <c r="C416" s="114"/>
      <c r="D416" s="114"/>
      <c r="E416" s="114"/>
      <c r="F416" s="114"/>
      <c r="G416" s="163"/>
      <c r="H416" s="165"/>
      <c r="I416" s="165"/>
      <c r="J416" s="165"/>
      <c r="K416" s="158"/>
    </row>
    <row r="417" spans="1:11" ht="18.75">
      <c r="A417" s="114"/>
      <c r="B417" s="114"/>
      <c r="C417" s="317" t="s">
        <v>477</v>
      </c>
      <c r="D417" s="317"/>
      <c r="E417" s="317"/>
      <c r="F417" s="317"/>
      <c r="G417" s="317"/>
      <c r="H417" s="317"/>
      <c r="I417" s="317"/>
      <c r="J417" s="317"/>
      <c r="K417" s="158"/>
    </row>
    <row r="418" spans="1:11">
      <c r="A418" s="114"/>
      <c r="B418" s="114"/>
      <c r="C418" s="159"/>
      <c r="D418" s="159"/>
      <c r="E418" s="159"/>
      <c r="F418" s="159"/>
      <c r="G418" s="160"/>
      <c r="H418" s="160"/>
      <c r="I418" s="160"/>
      <c r="J418" s="160"/>
      <c r="K418" s="158"/>
    </row>
    <row r="419" spans="1:11">
      <c r="A419" s="114"/>
      <c r="B419" s="114"/>
      <c r="C419" s="159" t="s">
        <v>10</v>
      </c>
      <c r="D419" s="159"/>
      <c r="E419" s="159"/>
      <c r="F419" s="159"/>
      <c r="G419" s="163"/>
      <c r="H419" s="165"/>
      <c r="I419" s="165"/>
      <c r="J419" s="165"/>
      <c r="K419" s="158"/>
    </row>
    <row r="420" spans="1:11" ht="15" customHeight="1">
      <c r="A420" s="99">
        <v>1</v>
      </c>
      <c r="B420" s="100"/>
      <c r="C420" s="100" t="s">
        <v>478</v>
      </c>
      <c r="D420" s="99" t="s">
        <v>20</v>
      </c>
      <c r="E420" s="99"/>
      <c r="F420" s="101">
        <v>1</v>
      </c>
      <c r="G420" s="118">
        <v>16072</v>
      </c>
      <c r="H420" s="101">
        <v>0</v>
      </c>
      <c r="I420" s="101">
        <f>H420-J420</f>
        <v>0</v>
      </c>
      <c r="J420" s="101">
        <v>0</v>
      </c>
      <c r="K420" s="120" t="s">
        <v>12</v>
      </c>
    </row>
    <row r="421" spans="1:11" ht="19.5" customHeight="1">
      <c r="A421" s="99"/>
      <c r="B421" s="99"/>
      <c r="C421" s="99"/>
      <c r="D421" s="99"/>
      <c r="E421" s="99"/>
      <c r="F421" s="99"/>
      <c r="G421" s="118"/>
      <c r="H421" s="161">
        <f>SUM(H420:H420)</f>
        <v>0</v>
      </c>
      <c r="I421" s="161">
        <f>H421-J421</f>
        <v>0</v>
      </c>
      <c r="J421" s="161">
        <f>SUM(J420:J420)</f>
        <v>0</v>
      </c>
      <c r="K421" s="120"/>
    </row>
    <row r="422" spans="1:11" ht="19.5" customHeight="1">
      <c r="A422" s="218"/>
      <c r="B422" s="218"/>
      <c r="C422" s="218"/>
      <c r="D422" s="218"/>
      <c r="E422" s="218"/>
      <c r="F422" s="218"/>
      <c r="G422" s="219"/>
      <c r="H422" s="220"/>
      <c r="I422" s="220"/>
      <c r="J422" s="220"/>
      <c r="K422" s="221"/>
    </row>
    <row r="423" spans="1:11" ht="3.75" customHeight="1"/>
    <row r="424" spans="1:11" ht="15" hidden="1" customHeight="1">
      <c r="A424" s="326" t="s">
        <v>479</v>
      </c>
      <c r="B424" s="326"/>
      <c r="C424" s="326"/>
      <c r="D424" s="326"/>
      <c r="E424" s="326"/>
      <c r="F424" s="326"/>
      <c r="G424" s="326"/>
      <c r="H424" s="326"/>
      <c r="I424" s="326"/>
      <c r="J424" s="326"/>
      <c r="K424" s="326"/>
    </row>
    <row r="425" spans="1:11" ht="57.75" customHeight="1">
      <c r="A425" s="321" t="s">
        <v>673</v>
      </c>
      <c r="B425" s="321"/>
      <c r="C425" s="321"/>
      <c r="D425" s="321"/>
      <c r="E425" s="321"/>
      <c r="F425" s="321"/>
      <c r="G425" s="321"/>
      <c r="H425" s="321"/>
      <c r="I425" s="321"/>
      <c r="J425" s="321"/>
      <c r="K425" s="321"/>
    </row>
    <row r="426" spans="1:11" ht="15.75" thickBot="1">
      <c r="A426" s="327" t="s">
        <v>578</v>
      </c>
      <c r="B426" s="327"/>
      <c r="C426" s="327"/>
      <c r="D426" s="327"/>
      <c r="E426" s="327"/>
      <c r="F426" s="327"/>
      <c r="G426" s="327"/>
      <c r="H426" s="327"/>
      <c r="I426" s="327"/>
      <c r="J426" s="327"/>
      <c r="K426" s="327"/>
    </row>
    <row r="427" spans="1:11" ht="132.75" thickBot="1">
      <c r="A427" s="180" t="s">
        <v>0</v>
      </c>
      <c r="B427" s="180" t="s">
        <v>1</v>
      </c>
      <c r="C427" s="180" t="s">
        <v>2</v>
      </c>
      <c r="D427" s="181" t="s">
        <v>3</v>
      </c>
      <c r="E427" s="182" t="s">
        <v>4</v>
      </c>
      <c r="F427" s="182" t="s">
        <v>5</v>
      </c>
      <c r="G427" s="182" t="s">
        <v>480</v>
      </c>
      <c r="H427" s="183" t="s">
        <v>481</v>
      </c>
      <c r="I427" s="184" t="s">
        <v>482</v>
      </c>
      <c r="J427" s="185" t="s">
        <v>483</v>
      </c>
      <c r="K427" s="186" t="s">
        <v>484</v>
      </c>
    </row>
    <row r="428" spans="1:11">
      <c r="A428" s="328" t="s">
        <v>485</v>
      </c>
      <c r="B428" s="329"/>
      <c r="C428" s="329"/>
      <c r="D428" s="329"/>
      <c r="E428" s="329"/>
      <c r="F428" s="329"/>
      <c r="G428" s="329"/>
      <c r="H428" s="329"/>
      <c r="I428" s="329"/>
      <c r="J428" s="329"/>
      <c r="K428" s="330"/>
    </row>
    <row r="429" spans="1:11">
      <c r="A429" s="225"/>
      <c r="B429" s="226"/>
      <c r="C429" s="227"/>
      <c r="D429" s="316" t="s">
        <v>586</v>
      </c>
      <c r="E429" s="316"/>
      <c r="F429" s="316"/>
      <c r="G429" s="227"/>
      <c r="H429" s="227"/>
      <c r="I429" s="227"/>
      <c r="J429" s="227"/>
      <c r="K429" s="228"/>
    </row>
    <row r="430" spans="1:11">
      <c r="A430" s="331" t="s">
        <v>486</v>
      </c>
      <c r="B430" s="310"/>
      <c r="C430" s="310"/>
      <c r="D430" s="310"/>
      <c r="E430" s="310"/>
      <c r="F430" s="310"/>
      <c r="G430" s="310"/>
      <c r="H430" s="310"/>
      <c r="I430" s="310"/>
      <c r="J430" s="310"/>
      <c r="K430" s="332"/>
    </row>
    <row r="431" spans="1:11">
      <c r="A431" s="187">
        <v>1</v>
      </c>
      <c r="B431" s="187"/>
      <c r="C431" s="187" t="s">
        <v>487</v>
      </c>
      <c r="D431" s="188" t="s">
        <v>208</v>
      </c>
      <c r="E431" s="188"/>
      <c r="F431" s="188">
        <v>1</v>
      </c>
      <c r="G431" s="189">
        <v>34669</v>
      </c>
      <c r="H431" s="190">
        <v>68514.06</v>
      </c>
      <c r="I431" s="190">
        <v>68514.06</v>
      </c>
      <c r="J431" s="191">
        <f t="shared" ref="J431:J440" si="17">H431-I431</f>
        <v>0</v>
      </c>
      <c r="K431" s="192" t="s">
        <v>12</v>
      </c>
    </row>
    <row r="432" spans="1:11" ht="24.75">
      <c r="A432" s="193">
        <v>2</v>
      </c>
      <c r="B432" s="193"/>
      <c r="C432" s="193" t="s">
        <v>488</v>
      </c>
      <c r="D432" s="194" t="s">
        <v>208</v>
      </c>
      <c r="E432" s="194"/>
      <c r="F432" s="194">
        <v>1</v>
      </c>
      <c r="G432" s="195">
        <v>34669</v>
      </c>
      <c r="H432" s="191">
        <v>478137.65</v>
      </c>
      <c r="I432" s="191">
        <v>478137.65</v>
      </c>
      <c r="J432" s="191">
        <f t="shared" si="17"/>
        <v>0</v>
      </c>
      <c r="K432" s="196" t="s">
        <v>12</v>
      </c>
    </row>
    <row r="433" spans="1:11">
      <c r="A433" s="193">
        <v>3</v>
      </c>
      <c r="B433" s="193"/>
      <c r="C433" s="193" t="s">
        <v>489</v>
      </c>
      <c r="D433" s="194" t="s">
        <v>208</v>
      </c>
      <c r="E433" s="194"/>
      <c r="F433" s="194">
        <v>1</v>
      </c>
      <c r="G433" s="195">
        <v>28307</v>
      </c>
      <c r="H433" s="191">
        <v>282585.17</v>
      </c>
      <c r="I433" s="191">
        <v>209113.03</v>
      </c>
      <c r="J433" s="191">
        <f t="shared" si="17"/>
        <v>73472.139999999985</v>
      </c>
      <c r="K433" s="196" t="s">
        <v>12</v>
      </c>
    </row>
    <row r="434" spans="1:11">
      <c r="A434" s="193">
        <v>4</v>
      </c>
      <c r="B434" s="193"/>
      <c r="C434" s="193" t="s">
        <v>490</v>
      </c>
      <c r="D434" s="194" t="s">
        <v>208</v>
      </c>
      <c r="E434" s="194"/>
      <c r="F434" s="194">
        <v>1</v>
      </c>
      <c r="G434" s="195">
        <v>34669</v>
      </c>
      <c r="H434" s="191">
        <v>34702.980000000003</v>
      </c>
      <c r="I434" s="191">
        <v>34702.980000000003</v>
      </c>
      <c r="J434" s="191">
        <f t="shared" si="17"/>
        <v>0</v>
      </c>
      <c r="K434" s="196" t="s">
        <v>12</v>
      </c>
    </row>
    <row r="435" spans="1:11">
      <c r="A435" s="193">
        <v>5</v>
      </c>
      <c r="B435" s="193"/>
      <c r="C435" s="193" t="s">
        <v>491</v>
      </c>
      <c r="D435" s="194" t="s">
        <v>208</v>
      </c>
      <c r="E435" s="194"/>
      <c r="F435" s="194">
        <v>1</v>
      </c>
      <c r="G435" s="195">
        <v>34700</v>
      </c>
      <c r="H435" s="191">
        <v>29681.919999999998</v>
      </c>
      <c r="I435" s="191">
        <v>29681.919999999998</v>
      </c>
      <c r="J435" s="191">
        <f t="shared" si="17"/>
        <v>0</v>
      </c>
      <c r="K435" s="196" t="s">
        <v>12</v>
      </c>
    </row>
    <row r="436" spans="1:11">
      <c r="A436" s="193">
        <v>6</v>
      </c>
      <c r="B436" s="193"/>
      <c r="C436" s="193" t="s">
        <v>492</v>
      </c>
      <c r="D436" s="194" t="s">
        <v>208</v>
      </c>
      <c r="E436" s="194"/>
      <c r="F436" s="194">
        <v>1</v>
      </c>
      <c r="G436" s="195">
        <v>31260</v>
      </c>
      <c r="H436" s="191">
        <v>64273.02</v>
      </c>
      <c r="I436" s="191">
        <v>64273.02</v>
      </c>
      <c r="J436" s="191">
        <f t="shared" si="17"/>
        <v>0</v>
      </c>
      <c r="K436" s="196" t="s">
        <v>12</v>
      </c>
    </row>
    <row r="437" spans="1:11" ht="15" customHeight="1">
      <c r="A437" s="193">
        <v>7</v>
      </c>
      <c r="B437" s="193"/>
      <c r="C437" s="193" t="s">
        <v>493</v>
      </c>
      <c r="D437" s="194" t="s">
        <v>208</v>
      </c>
      <c r="E437" s="194"/>
      <c r="F437" s="194">
        <v>1</v>
      </c>
      <c r="G437" s="195">
        <v>42003</v>
      </c>
      <c r="H437" s="191">
        <v>164346.14000000001</v>
      </c>
      <c r="I437" s="191">
        <v>0</v>
      </c>
      <c r="J437" s="191">
        <f t="shared" si="17"/>
        <v>164346.14000000001</v>
      </c>
      <c r="K437" s="196" t="s">
        <v>12</v>
      </c>
    </row>
    <row r="438" spans="1:11">
      <c r="A438" s="193">
        <v>8</v>
      </c>
      <c r="B438" s="193"/>
      <c r="C438" s="193" t="s">
        <v>494</v>
      </c>
      <c r="D438" s="194" t="s">
        <v>208</v>
      </c>
      <c r="E438" s="194"/>
      <c r="F438" s="194">
        <v>2</v>
      </c>
      <c r="G438" s="195">
        <v>42003</v>
      </c>
      <c r="H438" s="191">
        <v>82332.289999999994</v>
      </c>
      <c r="I438" s="191">
        <v>0</v>
      </c>
      <c r="J438" s="191">
        <f t="shared" si="17"/>
        <v>82332.289999999994</v>
      </c>
      <c r="K438" s="196" t="s">
        <v>12</v>
      </c>
    </row>
    <row r="439" spans="1:11">
      <c r="A439" s="193">
        <v>9</v>
      </c>
      <c r="B439" s="193"/>
      <c r="C439" s="193" t="s">
        <v>494</v>
      </c>
      <c r="D439" s="194" t="s">
        <v>208</v>
      </c>
      <c r="E439" s="194"/>
      <c r="F439" s="194">
        <v>1</v>
      </c>
      <c r="G439" s="195">
        <v>42003</v>
      </c>
      <c r="H439" s="191">
        <v>41163.81</v>
      </c>
      <c r="I439" s="191">
        <v>0</v>
      </c>
      <c r="J439" s="191">
        <f t="shared" si="17"/>
        <v>41163.81</v>
      </c>
      <c r="K439" s="196" t="s">
        <v>12</v>
      </c>
    </row>
    <row r="440" spans="1:11">
      <c r="A440" s="193">
        <v>10</v>
      </c>
      <c r="B440" s="193"/>
      <c r="C440" s="193" t="s">
        <v>495</v>
      </c>
      <c r="D440" s="194" t="s">
        <v>208</v>
      </c>
      <c r="E440" s="194"/>
      <c r="F440" s="194">
        <v>2</v>
      </c>
      <c r="G440" s="195">
        <v>42003</v>
      </c>
      <c r="H440" s="191">
        <v>345414.51</v>
      </c>
      <c r="I440" s="191">
        <v>0</v>
      </c>
      <c r="J440" s="191">
        <f t="shared" si="17"/>
        <v>345414.51</v>
      </c>
      <c r="K440" s="196" t="s">
        <v>12</v>
      </c>
    </row>
    <row r="441" spans="1:11">
      <c r="A441" s="193"/>
      <c r="B441" s="193"/>
      <c r="C441" s="193"/>
      <c r="D441" s="194"/>
      <c r="E441" s="194"/>
      <c r="F441" s="194">
        <v>1</v>
      </c>
      <c r="G441" s="195"/>
      <c r="H441" s="197">
        <f>SUM(H431:H440)</f>
        <v>1591151.55</v>
      </c>
      <c r="I441" s="197">
        <f>SUM(I431:I440)</f>
        <v>884422.66</v>
      </c>
      <c r="J441" s="197">
        <f>SUM(J431:J440)</f>
        <v>706728.89</v>
      </c>
      <c r="K441" s="196"/>
    </row>
    <row r="442" spans="1:11" ht="24.75" customHeight="1">
      <c r="A442" s="229"/>
      <c r="B442" s="229"/>
      <c r="C442" s="314" t="s">
        <v>587</v>
      </c>
      <c r="D442" s="314"/>
      <c r="E442" s="314"/>
      <c r="F442" s="314"/>
      <c r="G442" s="314"/>
      <c r="H442" s="314"/>
      <c r="I442" s="314"/>
      <c r="J442" s="230"/>
      <c r="K442" s="231"/>
    </row>
    <row r="443" spans="1:11" ht="24.75" customHeight="1">
      <c r="A443" s="229"/>
      <c r="B443" s="229"/>
      <c r="C443" s="314" t="s">
        <v>588</v>
      </c>
      <c r="D443" s="314"/>
      <c r="E443" s="314"/>
      <c r="F443" s="314"/>
      <c r="G443" s="314"/>
      <c r="H443" s="314"/>
      <c r="I443" s="314"/>
      <c r="J443" s="230"/>
      <c r="K443" s="231"/>
    </row>
    <row r="444" spans="1:11" ht="24.75" customHeight="1">
      <c r="A444" s="193">
        <v>1</v>
      </c>
      <c r="B444" s="193"/>
      <c r="C444" s="234" t="str">
        <f>'[1]Лист2 (2)'!C6</f>
        <v>HART-USB модем для удаленного программирования через ПК UNICOVV SAT-304 Nivelco</v>
      </c>
      <c r="D444" s="194" t="s">
        <v>208</v>
      </c>
      <c r="E444" s="232"/>
      <c r="F444" s="235">
        <v>1</v>
      </c>
      <c r="G444" s="233">
        <v>2021</v>
      </c>
      <c r="H444" s="236">
        <f>'[1]Лист2 (2)'!L6</f>
        <v>19866.608608859999</v>
      </c>
      <c r="I444" s="232"/>
      <c r="J444" s="197"/>
      <c r="K444" s="196"/>
    </row>
    <row r="445" spans="1:11" ht="24.75" customHeight="1">
      <c r="A445" s="193">
        <v>2</v>
      </c>
      <c r="B445" s="193"/>
      <c r="C445" s="234" t="str">
        <f>'[1]Лист2 (2)'!C7</f>
        <v>Дифференциальный датчик давления по воздуху SPD910-1000Pa. Цена : 5735/1,2/3,95</v>
      </c>
      <c r="D445" s="194" t="s">
        <v>208</v>
      </c>
      <c r="E445" s="232"/>
      <c r="F445" s="235">
        <v>3</v>
      </c>
      <c r="G445" s="233">
        <v>2021</v>
      </c>
      <c r="H445" s="236">
        <f>'[1]Лист2 (2)'!L7</f>
        <v>18989.227370880002</v>
      </c>
      <c r="I445" s="232"/>
      <c r="J445" s="197"/>
      <c r="K445" s="196"/>
    </row>
    <row r="446" spans="1:11" ht="24.75" customHeight="1">
      <c r="A446" s="193">
        <v>3</v>
      </c>
      <c r="B446" s="193"/>
      <c r="C446" s="234" t="str">
        <f>'[1]Лист2 (2)'!C8</f>
        <v>Дифференциальный датчик давления по воздуху SPD910-500Pa. Цена : 5850/1,2/3,95</v>
      </c>
      <c r="D446" s="194" t="s">
        <v>208</v>
      </c>
      <c r="E446" s="232"/>
      <c r="F446" s="235">
        <v>2</v>
      </c>
      <c r="G446" s="233">
        <v>2021</v>
      </c>
      <c r="H446" s="236">
        <f>'[1]Лист2 (2)'!L8</f>
        <v>12913.31913768</v>
      </c>
      <c r="I446" s="232"/>
      <c r="J446" s="197"/>
      <c r="K446" s="196"/>
    </row>
    <row r="447" spans="1:11" ht="24.75" customHeight="1">
      <c r="A447" s="193">
        <v>4</v>
      </c>
      <c r="B447" s="193"/>
      <c r="C447" s="234" t="str">
        <f>'[1]Лист2 (2)'!C9</f>
        <v>Термостат защиты от замерзания STT903. Цена : 8359,11/1,2/3,95</v>
      </c>
      <c r="D447" s="194" t="s">
        <v>208</v>
      </c>
      <c r="E447" s="232"/>
      <c r="F447" s="235">
        <v>1</v>
      </c>
      <c r="G447" s="233">
        <v>2021</v>
      </c>
      <c r="H447" s="236">
        <f>'[1]Лист2 (2)'!L9</f>
        <v>9226.2881014199993</v>
      </c>
      <c r="I447" s="232"/>
      <c r="J447" s="197"/>
      <c r="K447" s="196"/>
    </row>
    <row r="448" spans="1:11" ht="24.75" customHeight="1">
      <c r="A448" s="193">
        <v>5</v>
      </c>
      <c r="B448" s="193"/>
      <c r="C448" s="234" t="str">
        <f>'[1]Лист2 (2)'!C10</f>
        <v>Термостат защиты от замерзания STT903. Цена : 8359,11/1,2/3,95</v>
      </c>
      <c r="D448" s="194" t="s">
        <v>208</v>
      </c>
      <c r="E448" s="232"/>
      <c r="F448" s="235">
        <v>1</v>
      </c>
      <c r="G448" s="233">
        <v>2021</v>
      </c>
      <c r="H448" s="236">
        <f>'[1]Лист2 (2)'!L10</f>
        <v>9225.9742091399985</v>
      </c>
      <c r="I448" s="232"/>
      <c r="J448" s="197"/>
      <c r="K448" s="196"/>
    </row>
    <row r="449" spans="1:11" ht="24.75" customHeight="1">
      <c r="A449" s="193">
        <v>6</v>
      </c>
      <c r="B449" s="193"/>
      <c r="C449" s="234" t="str">
        <f>'[1]Лист2 (2)'!C11</f>
        <v>21,5" Моноблок Lenovo IdeaCentre 520-22IKU  Цена 62999/1,2/3,95</v>
      </c>
      <c r="D449" s="194" t="s">
        <v>208</v>
      </c>
      <c r="E449" s="232"/>
      <c r="F449" s="235">
        <v>1</v>
      </c>
      <c r="G449" s="233">
        <v>2021</v>
      </c>
      <c r="H449" s="236">
        <f>'[1]Лист2 (2)'!L11</f>
        <v>69532.005350339998</v>
      </c>
      <c r="I449" s="232"/>
      <c r="J449" s="197"/>
      <c r="K449" s="196"/>
    </row>
    <row r="450" spans="1:11" ht="24.75" customHeight="1">
      <c r="A450" s="193">
        <v>7</v>
      </c>
      <c r="B450" s="193"/>
      <c r="C450" s="234" t="str">
        <f>'[1]Лист2 (2)'!C12</f>
        <v>Cirect SCADA серверная лицензия ,5000 точек СТ101114 (Schneider Electric) 534760/3,95</v>
      </c>
      <c r="D450" s="194" t="s">
        <v>208</v>
      </c>
      <c r="E450" s="232"/>
      <c r="F450" s="235">
        <v>1</v>
      </c>
      <c r="G450" s="233">
        <v>2021</v>
      </c>
      <c r="H450" s="236">
        <f>'[1]Лист2 (2)'!L12</f>
        <v>708257.54234664002</v>
      </c>
      <c r="I450" s="232"/>
      <c r="J450" s="197"/>
      <c r="K450" s="196"/>
    </row>
    <row r="451" spans="1:11" ht="24.75" customHeight="1">
      <c r="A451" s="193">
        <v>8</v>
      </c>
      <c r="B451" s="193"/>
      <c r="C451" s="234" t="str">
        <f>'[1]Лист2 (2)'!C13</f>
        <v>Cirect SCADA серверная лицензия ,5000 точек СТ102014 (Schneider Electric) 193170,22/3,95</v>
      </c>
      <c r="D451" s="194" t="s">
        <v>208</v>
      </c>
      <c r="E451" s="232"/>
      <c r="F451" s="235">
        <v>1</v>
      </c>
      <c r="G451" s="233">
        <v>2021</v>
      </c>
      <c r="H451" s="236">
        <f>'[1]Лист2 (2)'!L13</f>
        <v>255842.34962129995</v>
      </c>
      <c r="I451" s="232"/>
      <c r="J451" s="197"/>
      <c r="K451" s="196"/>
    </row>
    <row r="452" spans="1:11" ht="24.75" customHeight="1">
      <c r="A452" s="193">
        <v>9</v>
      </c>
      <c r="B452" s="193"/>
      <c r="C452" s="234" t="str">
        <f>'[1]Лист2 (2)'!C14</f>
        <v>Customer First стандартного уровня  CF-CIT-10-7001 (Schneider Electric) 123748,13/3,95</v>
      </c>
      <c r="D452" s="194" t="s">
        <v>208</v>
      </c>
      <c r="E452" s="232"/>
      <c r="F452" s="235">
        <v>2</v>
      </c>
      <c r="G452" s="233">
        <v>2021</v>
      </c>
      <c r="H452" s="236">
        <f>'[1]Лист2 (2)'!L14</f>
        <v>327793.94129663997</v>
      </c>
      <c r="I452" s="232"/>
      <c r="J452" s="197"/>
      <c r="K452" s="196"/>
    </row>
    <row r="453" spans="1:11" ht="24.75" customHeight="1">
      <c r="A453" s="193">
        <v>10</v>
      </c>
      <c r="B453" s="193"/>
      <c r="C453" s="234" t="str">
        <f>'[1]Лист2 (2)'!C15</f>
        <v>SCADA Vijeo Citect+DVD c Vijeo Citect,OFS,  Driver pack и Unity FastLinx VJCCDBOX (Schneider Electric) 1163,68/3,95</v>
      </c>
      <c r="D453" s="194" t="s">
        <v>208</v>
      </c>
      <c r="E453" s="232"/>
      <c r="F453" s="235">
        <v>1</v>
      </c>
      <c r="G453" s="233">
        <v>2021</v>
      </c>
      <c r="H453" s="236">
        <f>'[1]Лист2 (2)'!L15</f>
        <v>1541.2110948</v>
      </c>
      <c r="I453" s="232"/>
      <c r="J453" s="197"/>
      <c r="K453" s="196"/>
    </row>
    <row r="454" spans="1:11" ht="24.75" customHeight="1">
      <c r="A454" s="193">
        <v>11</v>
      </c>
      <c r="B454" s="193"/>
      <c r="C454" s="234" t="str">
        <f>'[1]Лист2 (2)'!C16</f>
        <v>Газоанализатор водорода ХОББИТ -Т-Н2. Цена 11670/1,2/3,95</v>
      </c>
      <c r="D454" s="194" t="s">
        <v>208</v>
      </c>
      <c r="E454" s="232"/>
      <c r="F454" s="235">
        <v>1</v>
      </c>
      <c r="G454" s="233">
        <v>2021</v>
      </c>
      <c r="H454" s="236">
        <f>'[1]Лист2 (2)'!L16</f>
        <v>12880.203502140002</v>
      </c>
      <c r="I454" s="232"/>
      <c r="J454" s="197"/>
      <c r="K454" s="196"/>
    </row>
    <row r="455" spans="1:11" ht="24.75" customHeight="1">
      <c r="A455" s="193">
        <v>12</v>
      </c>
      <c r="B455" s="193"/>
      <c r="C455" s="234" t="str">
        <f>'[1]Лист2 (2)'!C17</f>
        <v>Гидростатический уровнемер NivoPress NP (Цена: 28402/1,2/3,95</v>
      </c>
      <c r="D455" s="194" t="s">
        <v>208</v>
      </c>
      <c r="E455" s="232"/>
      <c r="F455" s="235">
        <v>16</v>
      </c>
      <c r="G455" s="233">
        <v>2021</v>
      </c>
      <c r="H455" s="236">
        <f>'[1]Лист2 (2)'!L17</f>
        <v>501556.33704383991</v>
      </c>
      <c r="I455" s="232"/>
      <c r="J455" s="197"/>
      <c r="K455" s="196"/>
    </row>
    <row r="456" spans="1:11" ht="24.75" customHeight="1">
      <c r="A456" s="193">
        <v>13</v>
      </c>
      <c r="B456" s="193"/>
      <c r="C456" s="234" t="str">
        <f>'[1]Лист2 (2)'!C18</f>
        <v>Датчик температуры TM1STNTCRN61530 Цена : 506/1,2/3,95</v>
      </c>
      <c r="D456" s="194" t="s">
        <v>208</v>
      </c>
      <c r="E456" s="232"/>
      <c r="F456" s="235">
        <v>2</v>
      </c>
      <c r="G456" s="233">
        <v>2021</v>
      </c>
      <c r="H456" s="236">
        <f>'[1]Лист2 (2)'!L18</f>
        <v>1116.9333629999999</v>
      </c>
      <c r="I456" s="232"/>
      <c r="J456" s="197"/>
      <c r="K456" s="196"/>
    </row>
    <row r="457" spans="1:11" ht="24.75" customHeight="1">
      <c r="A457" s="193">
        <v>14</v>
      </c>
      <c r="B457" s="193"/>
      <c r="C457" s="234" t="str">
        <f>'[1]Лист2 (2)'!C19</f>
        <v>Датчик температуры TM1STNTCSN62030 Цена : 796/1,2/3,95</v>
      </c>
      <c r="D457" s="194" t="s">
        <v>208</v>
      </c>
      <c r="E457" s="232"/>
      <c r="F457" s="235">
        <v>2</v>
      </c>
      <c r="G457" s="233">
        <v>2021</v>
      </c>
      <c r="H457" s="236">
        <f>'[1]Лист2 (2)'!L19</f>
        <v>1757.0643526800002</v>
      </c>
      <c r="I457" s="232"/>
      <c r="J457" s="197"/>
      <c r="K457" s="196"/>
    </row>
    <row r="458" spans="1:11" ht="24.75" customHeight="1">
      <c r="A458" s="193">
        <v>15</v>
      </c>
      <c r="B458" s="193"/>
      <c r="C458" s="234" t="str">
        <f>'[1]Лист2 (2)'!C20</f>
        <v>Датчик температуры TM1STNTWN75750 Цена : 1644/1,2/3,95</v>
      </c>
      <c r="D458" s="194" t="s">
        <v>208</v>
      </c>
      <c r="E458" s="232"/>
      <c r="F458" s="235">
        <v>2</v>
      </c>
      <c r="G458" s="233">
        <v>2021</v>
      </c>
      <c r="H458" s="236">
        <f>'[1]Лист2 (2)'!L20</f>
        <v>3629.0132798399995</v>
      </c>
      <c r="I458" s="232"/>
      <c r="J458" s="197"/>
      <c r="K458" s="196"/>
    </row>
    <row r="459" spans="1:11" ht="24.75" customHeight="1">
      <c r="A459" s="193">
        <v>16</v>
      </c>
      <c r="B459" s="193"/>
      <c r="C459" s="234" t="str">
        <f>'[1]Лист2 (2)'!C21</f>
        <v>Датчик уровня кондуметрический ДСП 3 Цена:660/1,2/3,95</v>
      </c>
      <c r="D459" s="194" t="s">
        <v>208</v>
      </c>
      <c r="E459" s="232"/>
      <c r="F459" s="235">
        <v>3</v>
      </c>
      <c r="G459" s="233">
        <v>2021</v>
      </c>
      <c r="H459" s="236">
        <f>'[1]Лист2 (2)'!L21</f>
        <v>2185.3180533600002</v>
      </c>
      <c r="I459" s="232"/>
      <c r="J459" s="197"/>
      <c r="K459" s="196"/>
    </row>
    <row r="460" spans="1:11" ht="24.75" customHeight="1">
      <c r="A460" s="193">
        <v>17</v>
      </c>
      <c r="B460" s="193"/>
      <c r="C460" s="234" t="str">
        <f>'[1]Лист2 (2)'!C22</f>
        <v>ИБП АРС Back-Up 500VA (BX500CI) Цена: 4999/1,2/3,95</v>
      </c>
      <c r="D460" s="194" t="s">
        <v>208</v>
      </c>
      <c r="E460" s="232"/>
      <c r="F460" s="235">
        <v>1</v>
      </c>
      <c r="G460" s="233">
        <v>2021</v>
      </c>
      <c r="H460" s="236">
        <f>'[1]Лист2 (2)'!L22</f>
        <v>5517.3892363200002</v>
      </c>
      <c r="I460" s="232"/>
      <c r="J460" s="197"/>
      <c r="K460" s="196"/>
    </row>
    <row r="461" spans="1:11" ht="24.75" customHeight="1">
      <c r="A461" s="193">
        <v>18</v>
      </c>
      <c r="B461" s="193"/>
      <c r="C461" s="234" t="str">
        <f>'[1]Лист2 (2)'!C23</f>
        <v>Клавиатура +мышь Logitech Wireless Combo MK220 (цена 1399/1,2/3,95)</v>
      </c>
      <c r="D461" s="194" t="s">
        <v>208</v>
      </c>
      <c r="E461" s="232"/>
      <c r="F461" s="235">
        <v>1</v>
      </c>
      <c r="G461" s="233">
        <v>2021</v>
      </c>
      <c r="H461" s="236">
        <f>'[1]Лист2 (2)'!L23</f>
        <v>1544.0884406999999</v>
      </c>
      <c r="I461" s="232"/>
      <c r="J461" s="197"/>
      <c r="K461" s="196"/>
    </row>
    <row r="462" spans="1:11" ht="24.75" customHeight="1">
      <c r="A462" s="193">
        <v>19</v>
      </c>
      <c r="B462" s="193"/>
      <c r="C462" s="234" t="str">
        <f>'[1]Лист2 (2)'!C24</f>
        <v>Модуль Modbus TCP Цена: 9000/1,2/3,95</v>
      </c>
      <c r="D462" s="194" t="s">
        <v>208</v>
      </c>
      <c r="E462" s="232"/>
      <c r="F462" s="235">
        <v>2</v>
      </c>
      <c r="G462" s="233">
        <v>2021</v>
      </c>
      <c r="H462" s="236">
        <f>'[1]Лист2 (2)'!L24</f>
        <v>19866.556293479996</v>
      </c>
      <c r="I462" s="232"/>
      <c r="J462" s="197"/>
      <c r="K462" s="196"/>
    </row>
    <row r="463" spans="1:11" ht="24.75" customHeight="1">
      <c r="A463" s="193">
        <v>20</v>
      </c>
      <c r="B463" s="193"/>
      <c r="C463" s="234" t="str">
        <f>'[1]Лист2 (2)'!C25</f>
        <v>Преобразователь давления с аналоговым выходным сигналом MBS 3000 (060G1133) Цена : 115EUR*74.753/3,95</v>
      </c>
      <c r="D463" s="194" t="s">
        <v>208</v>
      </c>
      <c r="E463" s="232"/>
      <c r="F463" s="235">
        <v>2</v>
      </c>
      <c r="G463" s="233">
        <v>2021</v>
      </c>
      <c r="H463" s="236">
        <f>'[1]Лист2 (2)'!L25</f>
        <v>22771.3154526</v>
      </c>
      <c r="I463" s="232"/>
      <c r="J463" s="197"/>
      <c r="K463" s="196"/>
    </row>
    <row r="464" spans="1:11" ht="24.75" customHeight="1">
      <c r="A464" s="193">
        <v>21</v>
      </c>
      <c r="B464" s="193"/>
      <c r="C464" s="234" t="str">
        <f>'[1]Лист2 (2)'!C26</f>
        <v>Преобразователь частоты ATV212 1.5 кВт 480 В ATV212HU15N4 Цена:13478,32/1,2/3,95</v>
      </c>
      <c r="D464" s="194" t="s">
        <v>208</v>
      </c>
      <c r="E464" s="232"/>
      <c r="F464" s="235">
        <v>1</v>
      </c>
      <c r="G464" s="233">
        <v>2021</v>
      </c>
      <c r="H464" s="236">
        <f>'[1]Лист2 (2)'!L26</f>
        <v>14876.035249139999</v>
      </c>
      <c r="I464" s="232"/>
      <c r="J464" s="197"/>
      <c r="K464" s="196"/>
    </row>
    <row r="465" spans="1:11" ht="24.75" customHeight="1">
      <c r="A465" s="193">
        <v>22</v>
      </c>
      <c r="B465" s="193"/>
      <c r="C465" s="234" t="str">
        <f>'[1]Лист2 (2)'!C27</f>
        <v>Преобразователь частоты ATV212 11 кВт 480 В ATV212HD11N4 Цена:34212.26/1,2/3,95</v>
      </c>
      <c r="D465" s="194" t="s">
        <v>208</v>
      </c>
      <c r="E465" s="232"/>
      <c r="F465" s="235">
        <v>1</v>
      </c>
      <c r="G465" s="233">
        <v>2021</v>
      </c>
      <c r="H465" s="236">
        <f>'[1]Лист2 (2)'!L27</f>
        <v>37760.09034563999</v>
      </c>
      <c r="I465" s="232"/>
      <c r="J465" s="197"/>
      <c r="K465" s="196"/>
    </row>
    <row r="466" spans="1:11" ht="24.75" customHeight="1">
      <c r="A466" s="193">
        <v>23</v>
      </c>
      <c r="B466" s="193"/>
      <c r="C466" s="234" t="str">
        <f>'[1]Лист2 (2)'!C28</f>
        <v>Принтер лазерный Brother HL-L2300DR (1001372)</v>
      </c>
      <c r="D466" s="194" t="s">
        <v>208</v>
      </c>
      <c r="E466" s="232"/>
      <c r="F466" s="235">
        <v>1</v>
      </c>
      <c r="G466" s="233">
        <v>2021</v>
      </c>
      <c r="H466" s="236">
        <f>'[1]Лист2 (2)'!L28</f>
        <v>8995.1587525800005</v>
      </c>
      <c r="I466" s="232"/>
      <c r="J466" s="197"/>
      <c r="K466" s="196"/>
    </row>
    <row r="467" spans="1:11" ht="24.75" customHeight="1">
      <c r="A467" s="193">
        <v>24</v>
      </c>
      <c r="B467" s="193"/>
      <c r="C467" s="234" t="str">
        <f>'[1]Лист2 (2)'!C29</f>
        <v>Программный ключ СТ 109924 (Schneider Electric) 6206,27/3,92</v>
      </c>
      <c r="D467" s="194" t="s">
        <v>208</v>
      </c>
      <c r="E467" s="232"/>
      <c r="F467" s="235">
        <v>1</v>
      </c>
      <c r="G467" s="233">
        <v>2021</v>
      </c>
      <c r="H467" s="236">
        <f>'[1]Лист2 (2)'!L29</f>
        <v>8219.8448209800008</v>
      </c>
      <c r="I467" s="232"/>
      <c r="J467" s="197"/>
      <c r="K467" s="196"/>
    </row>
    <row r="468" spans="1:11" ht="24.75" customHeight="1">
      <c r="A468" s="193">
        <v>25</v>
      </c>
      <c r="B468" s="193"/>
      <c r="C468" s="234" t="str">
        <f>'[1]Лист2 (2)'!C30</f>
        <v>Реле потока воздуха SL-1E/HY Shuft, Цена 3519 /1,2/3,95</v>
      </c>
      <c r="D468" s="194" t="s">
        <v>208</v>
      </c>
      <c r="E468" s="232"/>
      <c r="F468" s="235">
        <v>1</v>
      </c>
      <c r="G468" s="233">
        <v>2021</v>
      </c>
      <c r="H468" s="236">
        <f>'[1]Лист2 (2)'!L30</f>
        <v>3883.9461265799996</v>
      </c>
      <c r="I468" s="232"/>
      <c r="J468" s="197"/>
      <c r="K468" s="196"/>
    </row>
    <row r="469" spans="1:11" ht="24.75" customHeight="1">
      <c r="A469" s="193">
        <v>26</v>
      </c>
      <c r="B469" s="193"/>
      <c r="C469" s="234" t="str">
        <f>'[1]Лист2 (2)'!C31</f>
        <v>Реле протока  QVE1902.025  Цена: 7929/1,2/3,95</v>
      </c>
      <c r="D469" s="194" t="s">
        <v>208</v>
      </c>
      <c r="E469" s="232"/>
      <c r="F469" s="235">
        <v>2</v>
      </c>
      <c r="G469" s="233">
        <v>2021</v>
      </c>
      <c r="H469" s="236">
        <f>'[1]Лист2 (2)'!L31</f>
        <v>17502.424271279997</v>
      </c>
      <c r="I469" s="232"/>
      <c r="J469" s="197"/>
      <c r="K469" s="196"/>
    </row>
    <row r="470" spans="1:11" ht="24.75" customHeight="1">
      <c r="A470" s="193">
        <v>27</v>
      </c>
      <c r="B470" s="193"/>
      <c r="C470" s="234" t="str">
        <f>'[1]Лист2 (2)'!C32</f>
        <v>Сигнализатор уровня осадка СО-2 ПНП Сигнур Цена : 12000/3,95</v>
      </c>
      <c r="D470" s="194" t="s">
        <v>208</v>
      </c>
      <c r="E470" s="232"/>
      <c r="F470" s="235">
        <v>12</v>
      </c>
      <c r="G470" s="233">
        <v>2021</v>
      </c>
      <c r="H470" s="236">
        <f>'[1]Лист2 (2)'!L32</f>
        <v>190719.06597431996</v>
      </c>
      <c r="I470" s="232"/>
      <c r="J470" s="197"/>
      <c r="K470" s="196"/>
    </row>
    <row r="471" spans="1:11" ht="24.75" customHeight="1">
      <c r="A471" s="193">
        <v>28</v>
      </c>
      <c r="B471" s="193"/>
      <c r="C471" s="234" t="str">
        <f>'[1]Лист2 (2)'!C33</f>
        <v>Центральный шкаф автоматики ЦША (Цена :836339,14/1,2/3,95</v>
      </c>
      <c r="D471" s="194" t="s">
        <v>208</v>
      </c>
      <c r="E471" s="232"/>
      <c r="F471" s="235">
        <v>1</v>
      </c>
      <c r="G471" s="233">
        <v>2021</v>
      </c>
      <c r="H471" s="236">
        <f>'[1]Лист2 (2)'!L33</f>
        <v>923067.52691867994</v>
      </c>
      <c r="I471" s="232"/>
      <c r="J471" s="197"/>
      <c r="K471" s="196"/>
    </row>
    <row r="472" spans="1:11" ht="24.75" customHeight="1">
      <c r="A472" s="193">
        <v>29</v>
      </c>
      <c r="B472" s="193"/>
      <c r="C472" s="234" t="str">
        <f>'[1]Лист2 (2)'!C34</f>
        <v>Шкаф серверный (ШС)</v>
      </c>
      <c r="D472" s="194" t="s">
        <v>208</v>
      </c>
      <c r="E472" s="232"/>
      <c r="F472" s="235">
        <v>1</v>
      </c>
      <c r="G472" s="233">
        <v>2021</v>
      </c>
      <c r="H472" s="236">
        <f>'[1]Лист2 (2)'!L34</f>
        <v>397332.01523105998</v>
      </c>
      <c r="I472" s="232"/>
      <c r="J472" s="197"/>
      <c r="K472" s="196"/>
    </row>
    <row r="473" spans="1:11" ht="24.75" customHeight="1">
      <c r="A473" s="193">
        <v>30</v>
      </c>
      <c r="B473" s="193"/>
      <c r="C473" s="234" t="str">
        <f>'[1]Лист2 (2)'!C35</f>
        <v>Шкаф управления № 1 (ШУ№1) Цена: 574394,95/1,2/3,95</v>
      </c>
      <c r="D473" s="194" t="s">
        <v>208</v>
      </c>
      <c r="E473" s="232"/>
      <c r="F473" s="235">
        <v>1</v>
      </c>
      <c r="G473" s="233">
        <v>2021</v>
      </c>
      <c r="H473" s="236">
        <f>'[1]Лист2 (2)'!L35</f>
        <v>633959.71050905995</v>
      </c>
      <c r="I473" s="232"/>
      <c r="J473" s="197"/>
      <c r="K473" s="196"/>
    </row>
    <row r="474" spans="1:11" ht="24.75" customHeight="1">
      <c r="A474" s="193">
        <v>31</v>
      </c>
      <c r="B474" s="193"/>
      <c r="C474" s="234" t="str">
        <f>'[1]Лист2 (2)'!C36</f>
        <v>Шкаф управления № 2 (ШУ № 2) Цена:574394,45/1,2/3,95</v>
      </c>
      <c r="D474" s="194" t="s">
        <v>208</v>
      </c>
      <c r="E474" s="232"/>
      <c r="F474" s="235">
        <v>1</v>
      </c>
      <c r="G474" s="233">
        <v>2021</v>
      </c>
      <c r="H474" s="236">
        <f>'[1]Лист2 (2)'!L36</f>
        <v>633959.71050905995</v>
      </c>
      <c r="I474" s="232"/>
      <c r="J474" s="197"/>
      <c r="K474" s="196"/>
    </row>
    <row r="475" spans="1:11" ht="24.75" customHeight="1">
      <c r="A475" s="193">
        <v>32</v>
      </c>
      <c r="B475" s="193"/>
      <c r="C475" s="234" t="str">
        <f>'[1]Лист2 (2)'!C37</f>
        <v>Шкаф управления № 3 (ШУ № 3) (Цена :1008117,79/1,2/3,95</v>
      </c>
      <c r="D475" s="194" t="s">
        <v>208</v>
      </c>
      <c r="E475" s="232"/>
      <c r="F475" s="235">
        <v>1</v>
      </c>
      <c r="G475" s="233">
        <v>2021</v>
      </c>
      <c r="H475" s="236">
        <f>'[1]Лист2 (2)'!L37</f>
        <v>1112659.6149770399</v>
      </c>
      <c r="I475" s="232"/>
      <c r="J475" s="197"/>
      <c r="K475" s="196"/>
    </row>
    <row r="476" spans="1:11" ht="24.75" customHeight="1">
      <c r="A476" s="193">
        <v>33</v>
      </c>
      <c r="B476" s="193"/>
      <c r="C476" s="234" t="str">
        <f>'[1]Лист2 (2)'!C38</f>
        <v>Шкаф управления № 4 (ШУ№4) Цена: 1008117,79/1,2/3,95</v>
      </c>
      <c r="D476" s="194" t="s">
        <v>208</v>
      </c>
      <c r="E476" s="232"/>
      <c r="F476" s="235">
        <v>1</v>
      </c>
      <c r="G476" s="233">
        <v>2021</v>
      </c>
      <c r="H476" s="236">
        <f>'[1]Лист2 (2)'!L38</f>
        <v>1112659.6149770399</v>
      </c>
      <c r="I476" s="232"/>
      <c r="J476" s="197"/>
      <c r="K476" s="196"/>
    </row>
    <row r="477" spans="1:11" ht="24.75" customHeight="1">
      <c r="A477" s="193">
        <v>34</v>
      </c>
      <c r="B477" s="193"/>
      <c r="C477" s="234" t="str">
        <f>'[1]Лист2 (2)'!C39</f>
        <v>Шкаф управления вентиляцией № 1 (ШУВ№ 1)</v>
      </c>
      <c r="D477" s="194" t="s">
        <v>208</v>
      </c>
      <c r="E477" s="232"/>
      <c r="F477" s="235">
        <v>1</v>
      </c>
      <c r="G477" s="233">
        <v>2021</v>
      </c>
      <c r="H477" s="236">
        <f>'[1]Лист2 (2)'!L39</f>
        <v>164230.58582658001</v>
      </c>
      <c r="I477" s="232"/>
      <c r="J477" s="197"/>
      <c r="K477" s="196"/>
    </row>
    <row r="478" spans="1:11" ht="24.75" customHeight="1">
      <c r="A478" s="193">
        <v>35</v>
      </c>
      <c r="B478" s="193"/>
      <c r="C478" s="234" t="str">
        <f>'[1]Лист2 (2)'!C40</f>
        <v>Шкаф управления вентиляцией № 2 (ШУВ№ 2)</v>
      </c>
      <c r="D478" s="194" t="s">
        <v>208</v>
      </c>
      <c r="E478" s="232"/>
      <c r="F478" s="235">
        <v>1</v>
      </c>
      <c r="G478" s="233">
        <v>2021</v>
      </c>
      <c r="H478" s="236">
        <f>'[1]Лист2 (2)'!L40</f>
        <v>170852.77125774001</v>
      </c>
      <c r="I478" s="232"/>
      <c r="J478" s="197"/>
      <c r="K478" s="196"/>
    </row>
    <row r="479" spans="1:11" ht="24.75" customHeight="1">
      <c r="A479" s="193">
        <v>36</v>
      </c>
      <c r="B479" s="193"/>
      <c r="C479" s="234" t="str">
        <f>'[1]Лист2 (2)'!C41</f>
        <v>Шкаф управления промывкой  (ШУП) Цена:851249,83/1,2/3,95</v>
      </c>
      <c r="D479" s="194" t="s">
        <v>208</v>
      </c>
      <c r="E479" s="232"/>
      <c r="F479" s="235">
        <v>1</v>
      </c>
      <c r="G479" s="233">
        <v>2021</v>
      </c>
      <c r="H479" s="236">
        <f>'[1]Лист2 (2)'!L41</f>
        <v>939524.42832066014</v>
      </c>
      <c r="I479" s="232"/>
      <c r="J479" s="197"/>
      <c r="K479" s="196"/>
    </row>
    <row r="480" spans="1:11" ht="24.75" customHeight="1">
      <c r="A480" s="193">
        <v>37</v>
      </c>
      <c r="B480" s="193"/>
      <c r="C480" s="234" t="str">
        <f>'[1]Лист2 (2)'!C42</f>
        <v>Реле давления КР1-35</v>
      </c>
      <c r="D480" s="194" t="s">
        <v>208</v>
      </c>
      <c r="E480" s="232"/>
      <c r="F480" s="235">
        <v>2</v>
      </c>
      <c r="G480" s="233">
        <v>2021</v>
      </c>
      <c r="H480" s="236">
        <f>'[1]Лист2 (2)'!L42</f>
        <v>7799.1768503999992</v>
      </c>
      <c r="I480" s="232"/>
      <c r="J480" s="197"/>
      <c r="K480" s="196"/>
    </row>
    <row r="481" spans="1:11" ht="42.75" customHeight="1">
      <c r="A481" s="193"/>
      <c r="B481" s="193"/>
      <c r="C481" s="223" t="s">
        <v>589</v>
      </c>
      <c r="D481" s="232"/>
      <c r="E481" s="232"/>
      <c r="F481" s="232"/>
      <c r="G481" s="232"/>
      <c r="H481" s="237">
        <f>SUM(H444:H480)</f>
        <v>8384014.4070734996</v>
      </c>
      <c r="I481" s="313" t="s">
        <v>590</v>
      </c>
      <c r="J481" s="313"/>
      <c r="K481" s="313"/>
    </row>
    <row r="482" spans="1:11" ht="42.75" customHeight="1">
      <c r="A482" s="229"/>
      <c r="B482" s="229"/>
      <c r="C482" s="314" t="s">
        <v>591</v>
      </c>
      <c r="D482" s="314"/>
      <c r="E482" s="314"/>
      <c r="F482" s="314"/>
      <c r="G482" s="314"/>
      <c r="H482" s="314"/>
      <c r="I482" s="314"/>
      <c r="J482" s="314"/>
      <c r="K482" s="222"/>
    </row>
    <row r="483" spans="1:11" ht="42.75" customHeight="1">
      <c r="A483" s="193">
        <v>1</v>
      </c>
      <c r="B483" s="193"/>
      <c r="C483" s="234" t="str">
        <f>'[1]Лист2 (2)'!C46</f>
        <v>IP-видеорегистратор 16 канальный RVi-IPN16/2-PRO-4K</v>
      </c>
      <c r="D483" s="194" t="s">
        <v>208</v>
      </c>
      <c r="E483" s="238"/>
      <c r="F483" s="239">
        <v>1</v>
      </c>
      <c r="G483" s="233">
        <v>2021</v>
      </c>
      <c r="H483" s="236">
        <f t="shared" ref="H483:H496" si="18">G483*1.1037</f>
        <v>2230.5776999999998</v>
      </c>
      <c r="I483" s="238"/>
      <c r="J483" s="238"/>
      <c r="K483" s="238"/>
    </row>
    <row r="484" spans="1:11" ht="42.75" customHeight="1">
      <c r="A484" s="193">
        <v>2</v>
      </c>
      <c r="B484" s="193"/>
      <c r="C484" s="234" t="str">
        <f>'[1]Лист2 (2)'!C47</f>
        <v>Cabeus PP-24-C6-Dual IDC Патч-панель 19 дюймов (1U), 24 портов RJ-45, категория 6, Dual IDC, с задним кабельным организатором</v>
      </c>
      <c r="D484" s="194" t="s">
        <v>208</v>
      </c>
      <c r="E484" s="238"/>
      <c r="F484" s="239">
        <v>1</v>
      </c>
      <c r="G484" s="233">
        <v>2021</v>
      </c>
      <c r="H484" s="236">
        <f t="shared" si="18"/>
        <v>2230.5776999999998</v>
      </c>
      <c r="I484" s="238"/>
      <c r="J484" s="238"/>
      <c r="K484" s="238"/>
    </row>
    <row r="485" spans="1:11" ht="42.75" customHeight="1">
      <c r="A485" s="193">
        <v>3</v>
      </c>
      <c r="B485" s="193"/>
      <c r="C485" s="234" t="str">
        <f>'[1]Лист2 (2)'!C48</f>
        <v>Коммутатор PoE 24-портовый RVi-NS2402M</v>
      </c>
      <c r="D485" s="194" t="s">
        <v>208</v>
      </c>
      <c r="E485" s="238"/>
      <c r="F485" s="239">
        <v>1</v>
      </c>
      <c r="G485" s="233">
        <v>2021</v>
      </c>
      <c r="H485" s="236">
        <f t="shared" si="18"/>
        <v>2230.5776999999998</v>
      </c>
      <c r="I485" s="238"/>
      <c r="J485" s="238"/>
      <c r="K485" s="238"/>
    </row>
    <row r="486" spans="1:11" ht="42.75" customHeight="1">
      <c r="A486" s="193">
        <v>4</v>
      </c>
      <c r="B486" s="193"/>
      <c r="C486" s="234" t="str">
        <f>'[1]Лист2 (2)'!C49</f>
        <v>Источник бесперебойного питания APC Smart-UPS SMT1500RMI2U, вес 28,6кг</v>
      </c>
      <c r="D486" s="194" t="s">
        <v>208</v>
      </c>
      <c r="E486" s="238"/>
      <c r="F486" s="239">
        <v>1</v>
      </c>
      <c r="G486" s="233">
        <v>2021</v>
      </c>
      <c r="H486" s="236">
        <f t="shared" si="18"/>
        <v>2230.5776999999998</v>
      </c>
      <c r="I486" s="238"/>
      <c r="J486" s="238"/>
      <c r="K486" s="238"/>
    </row>
    <row r="487" spans="1:11" ht="42.75" customHeight="1">
      <c r="A487" s="193">
        <v>5</v>
      </c>
      <c r="B487" s="193"/>
      <c r="C487" s="234" t="str">
        <f>'[1]Лист2 (2)'!C50</f>
        <v>Шкаф настенный 19" 9U Cabeus SH-05F-9U60/45</v>
      </c>
      <c r="D487" s="194" t="s">
        <v>208</v>
      </c>
      <c r="E487" s="238"/>
      <c r="F487" s="239">
        <v>1</v>
      </c>
      <c r="G487" s="233">
        <v>2021</v>
      </c>
      <c r="H487" s="236">
        <f t="shared" si="18"/>
        <v>2230.5776999999998</v>
      </c>
      <c r="I487" s="238"/>
      <c r="J487" s="238"/>
      <c r="K487" s="238"/>
    </row>
    <row r="488" spans="1:11" ht="42.75" customHeight="1">
      <c r="A488" s="193">
        <v>6</v>
      </c>
      <c r="B488" s="193"/>
      <c r="C488" s="234" t="str">
        <f>'[1]Лист2 (2)'!C51</f>
        <v>Жесткий диск Western Digital Purple HDD 6 Tb SATA-III 3.5" WD60PURZ  /  HDD 4 Tb SATA-III 3.5"</v>
      </c>
      <c r="D488" s="194" t="s">
        <v>208</v>
      </c>
      <c r="E488" s="238"/>
      <c r="F488" s="239">
        <v>2</v>
      </c>
      <c r="G488" s="233">
        <v>2021</v>
      </c>
      <c r="H488" s="236">
        <f t="shared" si="18"/>
        <v>2230.5776999999998</v>
      </c>
      <c r="I488" s="238"/>
      <c r="J488" s="238"/>
      <c r="K488" s="238"/>
    </row>
    <row r="489" spans="1:11" ht="42.75" customHeight="1">
      <c r="A489" s="193">
        <v>7</v>
      </c>
      <c r="B489" s="193"/>
      <c r="C489" s="234" t="str">
        <f>'[1]Лист2 (2)'!C52</f>
        <v>TFT-LCD-монитор 32 EVIDENCE WideScreen-32 (II)</v>
      </c>
      <c r="D489" s="194" t="s">
        <v>208</v>
      </c>
      <c r="E489" s="238"/>
      <c r="F489" s="239">
        <v>1</v>
      </c>
      <c r="G489" s="233">
        <v>2021</v>
      </c>
      <c r="H489" s="236">
        <f t="shared" si="18"/>
        <v>2230.5776999999998</v>
      </c>
      <c r="I489" s="238"/>
      <c r="J489" s="238"/>
      <c r="K489" s="238"/>
    </row>
    <row r="490" spans="1:11" ht="42.75" customHeight="1">
      <c r="A490" s="193">
        <v>8</v>
      </c>
      <c r="B490" s="193"/>
      <c r="C490" s="234" t="str">
        <f>'[1]Лист2 (2)'!C53</f>
        <v>Видеокамера IP уличная фиксированная RVi-IPC42LS (объектив 2.8-12мм)RVi-IPC42LS (объектив 2.8-12мм) RVi-IPC42LS (2.8-12)</v>
      </c>
      <c r="D490" s="194" t="s">
        <v>208</v>
      </c>
      <c r="E490" s="238"/>
      <c r="F490" s="239">
        <v>15</v>
      </c>
      <c r="G490" s="233">
        <v>2021</v>
      </c>
      <c r="H490" s="236">
        <f t="shared" si="18"/>
        <v>2230.5776999999998</v>
      </c>
      <c r="I490" s="238"/>
      <c r="J490" s="238"/>
      <c r="K490" s="238"/>
    </row>
    <row r="491" spans="1:11" ht="42.75" customHeight="1">
      <c r="A491" s="193">
        <v>9</v>
      </c>
      <c r="B491" s="193"/>
      <c r="C491" s="234" t="str">
        <f>'[1]Лист2 (2)'!C54</f>
        <v>Системный телефон Panasonic  KX-T7735RU</v>
      </c>
      <c r="D491" s="194" t="s">
        <v>208</v>
      </c>
      <c r="E491" s="238"/>
      <c r="F491" s="239">
        <v>1</v>
      </c>
      <c r="G491" s="233">
        <v>2021</v>
      </c>
      <c r="H491" s="236">
        <f t="shared" si="18"/>
        <v>2230.5776999999998</v>
      </c>
      <c r="I491" s="238"/>
      <c r="J491" s="238"/>
      <c r="K491" s="238"/>
    </row>
    <row r="492" spans="1:11" ht="42.75" customHeight="1">
      <c r="A492" s="193">
        <v>10</v>
      </c>
      <c r="B492" s="193"/>
      <c r="C492" s="234" t="str">
        <f>'[1]Лист2 (2)'!C55</f>
        <v>Проводной телефон Panasonic KX-TS2350RU</v>
      </c>
      <c r="D492" s="194" t="s">
        <v>208</v>
      </c>
      <c r="E492" s="238"/>
      <c r="F492" s="239">
        <v>3</v>
      </c>
      <c r="G492" s="233">
        <v>2021</v>
      </c>
      <c r="H492" s="236">
        <f t="shared" si="18"/>
        <v>2230.5776999999998</v>
      </c>
      <c r="I492" s="238"/>
      <c r="J492" s="238"/>
      <c r="K492" s="238"/>
    </row>
    <row r="493" spans="1:11" ht="42.75" customHeight="1">
      <c r="A493" s="193">
        <v>11</v>
      </c>
      <c r="B493" s="193"/>
      <c r="C493" s="234" t="str">
        <f>'[1]Лист2 (2)'!C56</f>
        <v>SpGate M - GSM шлюз (модуль Telit), 1 СИМ карта, порт FXS для стационарного телефона или офисной АТС    / SpR-SpGate-M</v>
      </c>
      <c r="D493" s="194" t="s">
        <v>208</v>
      </c>
      <c r="E493" s="238"/>
      <c r="F493" s="239">
        <v>1</v>
      </c>
      <c r="G493" s="233">
        <v>2021</v>
      </c>
      <c r="H493" s="236">
        <f t="shared" si="18"/>
        <v>2230.5776999999998</v>
      </c>
      <c r="I493" s="238"/>
      <c r="J493" s="238"/>
      <c r="K493" s="238"/>
    </row>
    <row r="494" spans="1:11" ht="42.75" customHeight="1">
      <c r="A494" s="193">
        <v>12</v>
      </c>
      <c r="B494" s="193"/>
      <c r="C494" s="234" t="str">
        <f>'[1]Лист2 (2)'!C57</f>
        <v>Коммуникационная розетка (RJ11)</v>
      </c>
      <c r="D494" s="194" t="s">
        <v>208</v>
      </c>
      <c r="E494" s="238"/>
      <c r="F494" s="239">
        <v>4</v>
      </c>
      <c r="G494" s="233">
        <v>2021</v>
      </c>
      <c r="H494" s="236">
        <f t="shared" si="18"/>
        <v>2230.5776999999998</v>
      </c>
      <c r="I494" s="238"/>
      <c r="J494" s="238"/>
      <c r="K494" s="238"/>
    </row>
    <row r="495" spans="1:11" ht="42.75" customHeight="1">
      <c r="A495" s="193">
        <v>13</v>
      </c>
      <c r="B495" s="193"/>
      <c r="C495" s="234" t="str">
        <f>'[1]Лист2 (2)'!C58</f>
        <v>Hyperline PLUG-4P4C-P-C2-100 Телефонный разъем RJ-11(4P4C) (3 µ"/ 3 микродюйма) для телефонной трубки (100 шт)</v>
      </c>
      <c r="D495" s="194" t="s">
        <v>208</v>
      </c>
      <c r="E495" s="238"/>
      <c r="F495" s="239">
        <v>8</v>
      </c>
      <c r="G495" s="233">
        <v>2021</v>
      </c>
      <c r="H495" s="236">
        <f t="shared" si="18"/>
        <v>2230.5776999999998</v>
      </c>
      <c r="I495" s="238"/>
      <c r="J495" s="238"/>
      <c r="K495" s="238"/>
    </row>
    <row r="496" spans="1:11" ht="42.75" customHeight="1">
      <c r="A496" s="193">
        <v>14</v>
      </c>
      <c r="B496" s="193"/>
      <c r="C496" s="240" t="s">
        <v>592</v>
      </c>
      <c r="D496" s="194" t="s">
        <v>528</v>
      </c>
      <c r="E496" s="238"/>
      <c r="F496" s="239">
        <v>1</v>
      </c>
      <c r="G496" s="233">
        <v>2021</v>
      </c>
      <c r="H496" s="236">
        <f t="shared" si="18"/>
        <v>2230.5776999999998</v>
      </c>
      <c r="I496" s="238"/>
      <c r="J496" s="238"/>
      <c r="K496" s="238"/>
    </row>
    <row r="497" spans="1:11" ht="42.75" customHeight="1">
      <c r="A497" s="193"/>
      <c r="B497" s="193"/>
      <c r="C497" s="241" t="s">
        <v>589</v>
      </c>
      <c r="D497" s="194"/>
      <c r="E497" s="238"/>
      <c r="F497" s="239"/>
      <c r="G497" s="233"/>
      <c r="H497" s="243">
        <v>593951.11</v>
      </c>
      <c r="I497" s="313" t="s">
        <v>590</v>
      </c>
      <c r="J497" s="313"/>
      <c r="K497" s="313"/>
    </row>
    <row r="498" spans="1:11" ht="42.75" customHeight="1">
      <c r="A498" s="314" t="s">
        <v>593</v>
      </c>
      <c r="B498" s="314"/>
      <c r="C498" s="314"/>
      <c r="D498" s="314"/>
      <c r="E498" s="314"/>
      <c r="F498" s="314"/>
      <c r="G498" s="314"/>
      <c r="H498" s="314"/>
      <c r="I498" s="314"/>
      <c r="J498" s="314"/>
      <c r="K498" s="314"/>
    </row>
    <row r="499" spans="1:11" ht="42.75" customHeight="1">
      <c r="A499" s="233">
        <v>1</v>
      </c>
      <c r="B499" s="238"/>
      <c r="C499" s="244" t="s">
        <v>594</v>
      </c>
      <c r="D499" s="194" t="s">
        <v>528</v>
      </c>
      <c r="E499" s="238"/>
      <c r="F499" s="233">
        <v>1</v>
      </c>
      <c r="G499" s="233">
        <v>2021</v>
      </c>
      <c r="H499" s="236">
        <f>G499*1.1037</f>
        <v>2230.5776999999998</v>
      </c>
      <c r="I499" s="238"/>
      <c r="J499" s="238"/>
      <c r="K499" s="238"/>
    </row>
    <row r="500" spans="1:11" ht="42.75" customHeight="1">
      <c r="A500" s="233">
        <v>2</v>
      </c>
      <c r="B500" s="238"/>
      <c r="C500" s="244" t="s">
        <v>595</v>
      </c>
      <c r="D500" s="194" t="s">
        <v>528</v>
      </c>
      <c r="E500" s="238"/>
      <c r="F500" s="233">
        <v>1</v>
      </c>
      <c r="G500" s="233">
        <v>2021</v>
      </c>
      <c r="H500" s="236">
        <f>G500*1.1037</f>
        <v>2230.5776999999998</v>
      </c>
      <c r="I500" s="238"/>
      <c r="J500" s="238"/>
      <c r="K500" s="238"/>
    </row>
    <row r="501" spans="1:11" ht="42.75" customHeight="1">
      <c r="A501" s="238"/>
      <c r="B501" s="238"/>
      <c r="C501" s="224" t="s">
        <v>589</v>
      </c>
      <c r="D501" s="238"/>
      <c r="E501" s="238"/>
      <c r="F501" s="238"/>
      <c r="G501" s="238"/>
      <c r="H501" s="243">
        <v>413102.38</v>
      </c>
      <c r="I501" s="313" t="s">
        <v>590</v>
      </c>
      <c r="J501" s="313"/>
      <c r="K501" s="313"/>
    </row>
    <row r="502" spans="1:11" ht="42.75" customHeight="1">
      <c r="A502" s="314" t="s">
        <v>596</v>
      </c>
      <c r="B502" s="314"/>
      <c r="C502" s="314"/>
      <c r="D502" s="314"/>
      <c r="E502" s="314"/>
      <c r="F502" s="314"/>
      <c r="G502" s="314"/>
      <c r="H502" s="314"/>
      <c r="I502" s="314"/>
      <c r="J502" s="314"/>
      <c r="K502" s="314"/>
    </row>
    <row r="503" spans="1:11" ht="42.75" customHeight="1">
      <c r="A503" s="233">
        <v>1</v>
      </c>
      <c r="B503" s="238"/>
      <c r="C503" s="245" t="s">
        <v>597</v>
      </c>
      <c r="D503" s="233" t="s">
        <v>602</v>
      </c>
      <c r="E503" s="238"/>
      <c r="F503" s="233">
        <v>1</v>
      </c>
      <c r="G503" s="233">
        <v>2021</v>
      </c>
      <c r="H503" s="247">
        <f>G503*1.1037</f>
        <v>2230.5776999999998</v>
      </c>
      <c r="I503" s="238"/>
      <c r="J503" s="238"/>
      <c r="K503" s="238"/>
    </row>
    <row r="504" spans="1:11" ht="42.75" customHeight="1">
      <c r="A504" s="233">
        <v>2</v>
      </c>
      <c r="B504" s="238"/>
      <c r="C504" s="245" t="s">
        <v>598</v>
      </c>
      <c r="D504" s="233" t="s">
        <v>602</v>
      </c>
      <c r="E504" s="238"/>
      <c r="F504" s="233">
        <v>1</v>
      </c>
      <c r="G504" s="233">
        <v>2021</v>
      </c>
      <c r="H504" s="247">
        <f>G504*1.1037</f>
        <v>2230.5776999999998</v>
      </c>
      <c r="I504" s="238"/>
      <c r="J504" s="238"/>
      <c r="K504" s="238"/>
    </row>
    <row r="505" spans="1:11" ht="42.75" customHeight="1">
      <c r="A505" s="233">
        <v>3</v>
      </c>
      <c r="B505" s="238"/>
      <c r="C505" s="245" t="s">
        <v>599</v>
      </c>
      <c r="D505" s="233" t="s">
        <v>602</v>
      </c>
      <c r="E505" s="238"/>
      <c r="F505" s="233">
        <v>1</v>
      </c>
      <c r="G505" s="233">
        <v>2021</v>
      </c>
      <c r="H505" s="247">
        <f>G505*1.1037</f>
        <v>2230.5776999999998</v>
      </c>
      <c r="I505" s="238"/>
      <c r="J505" s="238"/>
      <c r="K505" s="238"/>
    </row>
    <row r="506" spans="1:11" ht="42.75" customHeight="1">
      <c r="A506" s="233">
        <v>4</v>
      </c>
      <c r="B506" s="238"/>
      <c r="C506" s="245" t="s">
        <v>600</v>
      </c>
      <c r="D506" s="233" t="s">
        <v>528</v>
      </c>
      <c r="E506" s="238"/>
      <c r="F506" s="233">
        <v>1</v>
      </c>
      <c r="G506" s="233">
        <v>2021</v>
      </c>
      <c r="H506" s="247">
        <f>G506*1.1037</f>
        <v>2230.5776999999998</v>
      </c>
      <c r="I506" s="238"/>
      <c r="J506" s="238"/>
      <c r="K506" s="238"/>
    </row>
    <row r="507" spans="1:11" ht="42.75" customHeight="1">
      <c r="A507" s="233">
        <v>5</v>
      </c>
      <c r="B507" s="238"/>
      <c r="C507" s="245" t="s">
        <v>601</v>
      </c>
      <c r="D507" s="233" t="s">
        <v>528</v>
      </c>
      <c r="E507" s="238"/>
      <c r="F507" s="233">
        <v>1</v>
      </c>
      <c r="G507" s="233">
        <v>2021</v>
      </c>
      <c r="H507" s="247">
        <f>G507*1.1037</f>
        <v>2230.5776999999998</v>
      </c>
      <c r="I507" s="238"/>
      <c r="J507" s="238"/>
      <c r="K507" s="238"/>
    </row>
    <row r="508" spans="1:11" ht="42.75" customHeight="1">
      <c r="A508" s="238"/>
      <c r="B508" s="238"/>
      <c r="C508" s="246" t="s">
        <v>589</v>
      </c>
      <c r="D508" s="238"/>
      <c r="E508" s="238"/>
      <c r="F508" s="238"/>
      <c r="G508" s="238"/>
      <c r="H508" s="248">
        <v>2306925.7799999998</v>
      </c>
      <c r="I508" s="313" t="s">
        <v>590</v>
      </c>
      <c r="J508" s="313"/>
      <c r="K508" s="313"/>
    </row>
    <row r="509" spans="1:11" ht="42.75" customHeight="1">
      <c r="A509" s="314" t="s">
        <v>603</v>
      </c>
      <c r="B509" s="314"/>
      <c r="C509" s="314"/>
      <c r="D509" s="314"/>
      <c r="E509" s="314"/>
      <c r="F509" s="314"/>
      <c r="G509" s="314"/>
      <c r="H509" s="314"/>
      <c r="I509" s="314"/>
      <c r="J509" s="314"/>
      <c r="K509" s="314"/>
    </row>
    <row r="510" spans="1:11" ht="42.75" customHeight="1">
      <c r="A510" s="233">
        <v>1</v>
      </c>
      <c r="B510" s="238"/>
      <c r="C510" s="249" t="s">
        <v>604</v>
      </c>
      <c r="D510" s="233" t="s">
        <v>528</v>
      </c>
      <c r="E510" s="233"/>
      <c r="F510" s="233">
        <v>1</v>
      </c>
      <c r="G510" s="233">
        <v>2021</v>
      </c>
      <c r="H510" s="236">
        <v>60641.11</v>
      </c>
      <c r="I510" s="238"/>
      <c r="J510" s="238"/>
      <c r="K510" s="238"/>
    </row>
    <row r="511" spans="1:11" ht="42.75" customHeight="1">
      <c r="A511" s="233">
        <v>2</v>
      </c>
      <c r="B511" s="238"/>
      <c r="C511" s="249" t="s">
        <v>605</v>
      </c>
      <c r="D511" s="233" t="s">
        <v>528</v>
      </c>
      <c r="E511" s="233"/>
      <c r="F511" s="233">
        <v>1</v>
      </c>
      <c r="G511" s="233">
        <v>2021</v>
      </c>
      <c r="H511" s="236">
        <v>52060.6</v>
      </c>
      <c r="I511" s="238"/>
      <c r="J511" s="238"/>
      <c r="K511" s="238"/>
    </row>
    <row r="512" spans="1:11" ht="42.75" customHeight="1">
      <c r="A512" s="233">
        <v>3</v>
      </c>
      <c r="B512" s="238"/>
      <c r="C512" s="250" t="s">
        <v>606</v>
      </c>
      <c r="D512" s="233" t="s">
        <v>608</v>
      </c>
      <c r="E512" s="233"/>
      <c r="F512" s="233">
        <v>1</v>
      </c>
      <c r="G512" s="233">
        <v>2021</v>
      </c>
      <c r="H512" s="236">
        <v>29454.240000000002</v>
      </c>
      <c r="I512" s="238"/>
      <c r="J512" s="238"/>
      <c r="K512" s="238"/>
    </row>
    <row r="513" spans="1:11" ht="42.75" customHeight="1">
      <c r="A513" s="233">
        <v>4</v>
      </c>
      <c r="B513" s="238"/>
      <c r="C513" s="249" t="s">
        <v>607</v>
      </c>
      <c r="D513" s="233" t="s">
        <v>528</v>
      </c>
      <c r="E513" s="233"/>
      <c r="F513" s="233">
        <v>3</v>
      </c>
      <c r="G513" s="233">
        <v>2021</v>
      </c>
      <c r="H513" s="236">
        <v>69366.27</v>
      </c>
      <c r="I513" s="238"/>
      <c r="J513" s="238"/>
      <c r="K513" s="238"/>
    </row>
    <row r="514" spans="1:11" ht="42.75" customHeight="1">
      <c r="A514" s="238"/>
      <c r="B514" s="238"/>
      <c r="C514" s="251" t="s">
        <v>589</v>
      </c>
      <c r="D514" s="238"/>
      <c r="E514" s="238"/>
      <c r="F514" s="238"/>
      <c r="G514" s="238"/>
      <c r="H514" s="243">
        <f>SUM(H510:H513)</f>
        <v>211522.21999999997</v>
      </c>
      <c r="I514" s="313" t="s">
        <v>590</v>
      </c>
      <c r="J514" s="313"/>
      <c r="K514" s="313"/>
    </row>
    <row r="515" spans="1:11" ht="42.75" customHeight="1">
      <c r="A515" s="314" t="s">
        <v>609</v>
      </c>
      <c r="B515" s="314"/>
      <c r="C515" s="314"/>
      <c r="D515" s="314"/>
      <c r="E515" s="314"/>
      <c r="F515" s="314"/>
      <c r="G515" s="314"/>
      <c r="H515" s="314"/>
      <c r="I515" s="314"/>
      <c r="J515" s="314"/>
      <c r="K515" s="314"/>
    </row>
    <row r="516" spans="1:11" ht="42.75" customHeight="1">
      <c r="A516" s="233">
        <v>1</v>
      </c>
      <c r="B516" s="238"/>
      <c r="C516" s="250" t="s">
        <v>610</v>
      </c>
      <c r="D516" s="252" t="s">
        <v>549</v>
      </c>
      <c r="E516" s="238"/>
      <c r="F516" s="252">
        <v>1</v>
      </c>
      <c r="G516" s="233">
        <v>2021</v>
      </c>
      <c r="H516" s="236">
        <v>12140.72</v>
      </c>
      <c r="I516" s="238"/>
      <c r="J516" s="238"/>
      <c r="K516" s="238"/>
    </row>
    <row r="517" spans="1:11" ht="42.75" customHeight="1">
      <c r="A517" s="233">
        <v>2</v>
      </c>
      <c r="B517" s="238"/>
      <c r="C517" s="250" t="s">
        <v>611</v>
      </c>
      <c r="D517" s="252" t="s">
        <v>549</v>
      </c>
      <c r="E517" s="238"/>
      <c r="F517" s="252">
        <v>1</v>
      </c>
      <c r="G517" s="233">
        <v>2021</v>
      </c>
      <c r="H517" s="236">
        <v>3108</v>
      </c>
      <c r="I517" s="238"/>
      <c r="J517" s="238"/>
      <c r="K517" s="238"/>
    </row>
    <row r="518" spans="1:11" ht="42.75" customHeight="1">
      <c r="A518" s="233">
        <v>3</v>
      </c>
      <c r="B518" s="238"/>
      <c r="C518" s="250" t="s">
        <v>612</v>
      </c>
      <c r="D518" s="252" t="s">
        <v>549</v>
      </c>
      <c r="E518" s="238"/>
      <c r="F518" s="252">
        <v>1</v>
      </c>
      <c r="G518" s="233">
        <v>2021</v>
      </c>
      <c r="H518" s="236">
        <v>40.26</v>
      </c>
      <c r="I518" s="238"/>
      <c r="J518" s="238"/>
      <c r="K518" s="238"/>
    </row>
    <row r="519" spans="1:11" ht="42.75" customHeight="1">
      <c r="A519" s="233">
        <v>4</v>
      </c>
      <c r="B519" s="238"/>
      <c r="C519" s="250" t="s">
        <v>613</v>
      </c>
      <c r="D519" s="252" t="s">
        <v>549</v>
      </c>
      <c r="E519" s="238"/>
      <c r="F519" s="252">
        <v>2</v>
      </c>
      <c r="G519" s="233">
        <v>2021</v>
      </c>
      <c r="H519" s="236">
        <v>5030.6499999999996</v>
      </c>
      <c r="I519" s="238"/>
      <c r="J519" s="238"/>
      <c r="K519" s="238"/>
    </row>
    <row r="520" spans="1:11" ht="42.75" customHeight="1">
      <c r="A520" s="233">
        <v>5</v>
      </c>
      <c r="B520" s="238"/>
      <c r="C520" s="250" t="s">
        <v>614</v>
      </c>
      <c r="D520" s="252" t="s">
        <v>549</v>
      </c>
      <c r="E520" s="238"/>
      <c r="F520" s="252">
        <v>1</v>
      </c>
      <c r="G520" s="233">
        <v>2021</v>
      </c>
      <c r="H520" s="236">
        <v>4519.67</v>
      </c>
      <c r="I520" s="238"/>
      <c r="J520" s="238"/>
      <c r="K520" s="238"/>
    </row>
    <row r="521" spans="1:11" ht="42.75" customHeight="1">
      <c r="A521" s="233">
        <v>6</v>
      </c>
      <c r="B521" s="238"/>
      <c r="C521" s="250" t="s">
        <v>615</v>
      </c>
      <c r="D521" s="252" t="s">
        <v>549</v>
      </c>
      <c r="E521" s="238"/>
      <c r="F521" s="252">
        <v>1</v>
      </c>
      <c r="G521" s="233">
        <v>2021</v>
      </c>
      <c r="H521" s="236">
        <v>5426.88</v>
      </c>
      <c r="I521" s="238"/>
      <c r="J521" s="238"/>
      <c r="K521" s="238"/>
    </row>
    <row r="522" spans="1:11" ht="42.75" customHeight="1">
      <c r="A522" s="233">
        <v>7</v>
      </c>
      <c r="B522" s="238"/>
      <c r="C522" s="250" t="s">
        <v>616</v>
      </c>
      <c r="D522" s="252" t="s">
        <v>528</v>
      </c>
      <c r="E522" s="238"/>
      <c r="F522" s="252">
        <v>6</v>
      </c>
      <c r="G522" s="233">
        <v>2021</v>
      </c>
      <c r="H522" s="236">
        <v>5142.38</v>
      </c>
      <c r="I522" s="238"/>
      <c r="J522" s="238"/>
      <c r="K522" s="238"/>
    </row>
    <row r="523" spans="1:11" ht="42.75" customHeight="1">
      <c r="A523" s="233">
        <v>8</v>
      </c>
      <c r="B523" s="238"/>
      <c r="C523" s="250" t="s">
        <v>617</v>
      </c>
      <c r="D523" s="252" t="s">
        <v>528</v>
      </c>
      <c r="E523" s="238"/>
      <c r="F523" s="252">
        <v>2</v>
      </c>
      <c r="G523" s="233">
        <v>2021</v>
      </c>
      <c r="H523" s="236">
        <v>3661.78</v>
      </c>
      <c r="I523" s="238"/>
      <c r="J523" s="238"/>
      <c r="K523" s="238"/>
    </row>
    <row r="524" spans="1:11" ht="42.75" customHeight="1">
      <c r="A524" s="238"/>
      <c r="B524" s="238"/>
      <c r="C524" s="253" t="s">
        <v>589</v>
      </c>
      <c r="D524" s="238"/>
      <c r="E524" s="238"/>
      <c r="F524" s="238"/>
      <c r="G524" s="238"/>
      <c r="H524" s="243">
        <v>39070.35</v>
      </c>
      <c r="I524" s="313" t="s">
        <v>590</v>
      </c>
      <c r="J524" s="313"/>
      <c r="K524" s="313"/>
    </row>
    <row r="525" spans="1:11" ht="42.75" customHeight="1">
      <c r="A525" s="314" t="s">
        <v>618</v>
      </c>
      <c r="B525" s="314"/>
      <c r="C525" s="314"/>
      <c r="D525" s="314"/>
      <c r="E525" s="314"/>
      <c r="F525" s="314"/>
      <c r="G525" s="314"/>
      <c r="H525" s="314"/>
      <c r="I525" s="314"/>
      <c r="J525" s="314"/>
      <c r="K525" s="314"/>
    </row>
    <row r="526" spans="1:11" ht="42.75" customHeight="1">
      <c r="A526" s="233">
        <v>1</v>
      </c>
      <c r="B526" s="238"/>
      <c r="C526" s="250" t="str">
        <f>'[1]Лист2 (2)'!C88</f>
        <v>Cтанок сверлильный RedVerg RDQ-4116A [500 Вт, тип патрона - ключевой, 2640 об/мин, скоростей - 9, питание - 220 В]</v>
      </c>
      <c r="D526" s="252" t="s">
        <v>528</v>
      </c>
      <c r="E526" s="238"/>
      <c r="F526" s="254">
        <v>2</v>
      </c>
      <c r="G526" s="233">
        <v>2021</v>
      </c>
      <c r="H526" s="236">
        <v>21851.087918399997</v>
      </c>
      <c r="I526" s="238"/>
      <c r="J526" s="238"/>
      <c r="K526" s="238"/>
    </row>
    <row r="527" spans="1:11" ht="42.75" customHeight="1">
      <c r="A527" s="233">
        <v>2</v>
      </c>
      <c r="B527" s="238"/>
      <c r="C527" s="250" t="str">
        <f>'[1]Лист2 (2)'!C89</f>
        <v>Бидистиллятор 300х300х1000</v>
      </c>
      <c r="D527" s="252" t="s">
        <v>528</v>
      </c>
      <c r="E527" s="238"/>
      <c r="F527" s="254">
        <v>2</v>
      </c>
      <c r="G527" s="233">
        <v>2021</v>
      </c>
      <c r="H527" s="236">
        <v>855453.14182224008</v>
      </c>
      <c r="I527" s="238"/>
      <c r="J527" s="238"/>
      <c r="K527" s="238"/>
    </row>
    <row r="528" spans="1:11" ht="42.75" customHeight="1">
      <c r="A528" s="233">
        <v>3</v>
      </c>
      <c r="B528" s="238"/>
      <c r="C528" s="250" t="str">
        <f>'[1]Лист2 (2)'!C90</f>
        <v>Ванна моечная приставная</v>
      </c>
      <c r="D528" s="252" t="s">
        <v>528</v>
      </c>
      <c r="E528" s="238"/>
      <c r="F528" s="254">
        <v>3</v>
      </c>
      <c r="G528" s="233">
        <v>2021</v>
      </c>
      <c r="H528" s="236">
        <v>48010.922848980001</v>
      </c>
      <c r="I528" s="238"/>
      <c r="J528" s="238"/>
      <c r="K528" s="238"/>
    </row>
    <row r="529" spans="1:11" ht="42.75" customHeight="1">
      <c r="A529" s="233">
        <v>7</v>
      </c>
      <c r="B529" s="238"/>
      <c r="C529" s="250" t="str">
        <f>'[1]Лист2 (2)'!C91</f>
        <v>Встряхиватель (шейкер орбитальный ) MIR-S100</v>
      </c>
      <c r="D529" s="252" t="s">
        <v>528</v>
      </c>
      <c r="E529" s="238"/>
      <c r="F529" s="254">
        <v>2</v>
      </c>
      <c r="G529" s="233">
        <v>2021</v>
      </c>
      <c r="H529" s="236">
        <v>751768.03463111992</v>
      </c>
      <c r="I529" s="238"/>
      <c r="J529" s="238"/>
      <c r="K529" s="238"/>
    </row>
    <row r="530" spans="1:11" ht="42.75" customHeight="1">
      <c r="A530" s="233">
        <v>5</v>
      </c>
      <c r="B530" s="238"/>
      <c r="C530" s="250" t="str">
        <f>'[1]Лист2 (2)'!C92</f>
        <v>Клавиатура+мышь проводная Sven Standard 300 Combo Black USB</v>
      </c>
      <c r="D530" s="252" t="s">
        <v>528</v>
      </c>
      <c r="E530" s="238"/>
      <c r="F530" s="254">
        <v>4</v>
      </c>
      <c r="G530" s="233">
        <v>2021</v>
      </c>
      <c r="H530" s="236">
        <v>2781.460682208</v>
      </c>
      <c r="I530" s="238"/>
      <c r="J530" s="238"/>
      <c r="K530" s="238"/>
    </row>
    <row r="531" spans="1:11" ht="42.75" customHeight="1">
      <c r="A531" s="233">
        <v>6</v>
      </c>
      <c r="B531" s="238"/>
      <c r="C531" s="250" t="str">
        <f>'[1]Лист2 (2)'!C93</f>
        <v>Лабораторные электронные весы SHIMADZU</v>
      </c>
      <c r="D531" s="252" t="s">
        <v>528</v>
      </c>
      <c r="E531" s="238"/>
      <c r="F531" s="254">
        <v>3</v>
      </c>
      <c r="G531" s="233">
        <v>2021</v>
      </c>
      <c r="H531" s="236">
        <v>210585.93616007996</v>
      </c>
      <c r="I531" s="238"/>
      <c r="J531" s="238"/>
      <c r="K531" s="238"/>
    </row>
    <row r="532" spans="1:11" ht="42.75" customHeight="1">
      <c r="A532" s="233">
        <v>7</v>
      </c>
      <c r="B532" s="238"/>
      <c r="C532" s="250" t="str">
        <f>'[1]Лист2 (2)'!C94</f>
        <v>Микроскоп бинокулярный</v>
      </c>
      <c r="D532" s="252" t="s">
        <v>528</v>
      </c>
      <c r="E532" s="238"/>
      <c r="F532" s="254">
        <v>1</v>
      </c>
      <c r="G532" s="233">
        <v>2021</v>
      </c>
      <c r="H532" s="236">
        <v>123172.90013339999</v>
      </c>
      <c r="I532" s="238"/>
      <c r="J532" s="238"/>
      <c r="K532" s="238"/>
    </row>
    <row r="533" spans="1:11" ht="42.75" customHeight="1">
      <c r="A533" s="233">
        <v>8</v>
      </c>
      <c r="B533" s="238"/>
      <c r="C533" s="250" t="str">
        <f>'[1]Лист2 (2)'!C95</f>
        <v>Микроскоп лабороторный</v>
      </c>
      <c r="D533" s="252" t="s">
        <v>528</v>
      </c>
      <c r="E533" s="238"/>
      <c r="F533" s="254">
        <v>1</v>
      </c>
      <c r="G533" s="233">
        <v>2021</v>
      </c>
      <c r="H533" s="236">
        <v>462771.80692703999</v>
      </c>
      <c r="I533" s="238"/>
      <c r="J533" s="238"/>
      <c r="K533" s="238"/>
    </row>
    <row r="534" spans="1:11" ht="42.75" customHeight="1">
      <c r="A534" s="233">
        <v>9</v>
      </c>
      <c r="B534" s="238"/>
      <c r="C534" s="250" t="str">
        <f>'[1]Лист2 (2)'!C96</f>
        <v>Монитор LG 21.5" 22MK400A-B [TN, LED, 1920x1080, 1000:1, 5мс,
90гор/65вер, D-Sub]</v>
      </c>
      <c r="D534" s="252" t="s">
        <v>528</v>
      </c>
      <c r="E534" s="238"/>
      <c r="F534" s="254">
        <v>4</v>
      </c>
      <c r="G534" s="233">
        <v>2021</v>
      </c>
      <c r="H534" s="236">
        <v>23835.514912559996</v>
      </c>
      <c r="I534" s="238"/>
      <c r="J534" s="238"/>
      <c r="K534" s="238"/>
    </row>
    <row r="535" spans="1:11" ht="42.75" customHeight="1">
      <c r="A535" s="233">
        <v>10</v>
      </c>
      <c r="B535" s="238"/>
      <c r="C535" s="250" t="str">
        <f>'[1]Лист2 (2)'!C97</f>
        <v>Морозильный шкаф DEXP SF160D [ящики-5 (3/2)/ручная/55 см х 55 см х 142 см/157 л] белый</v>
      </c>
      <c r="D535" s="252" t="s">
        <v>528</v>
      </c>
      <c r="E535" s="238"/>
      <c r="F535" s="254">
        <v>1</v>
      </c>
      <c r="G535" s="233">
        <v>2021</v>
      </c>
      <c r="H535" s="236">
        <v>17106.239898539996</v>
      </c>
      <c r="I535" s="238"/>
      <c r="J535" s="238"/>
      <c r="K535" s="238"/>
    </row>
    <row r="536" spans="1:11" ht="42.75" customHeight="1">
      <c r="A536" s="233">
        <v>11</v>
      </c>
      <c r="B536" s="238"/>
      <c r="C536" s="250" t="str">
        <f>'[1]Лист2 (2)'!C98</f>
        <v>Насос горизонтальный консольный WILO CRONONORM NLG 200/260-30/4</v>
      </c>
      <c r="D536" s="252" t="s">
        <v>528</v>
      </c>
      <c r="E536" s="238"/>
      <c r="F536" s="254">
        <v>2</v>
      </c>
      <c r="G536" s="233">
        <v>2021</v>
      </c>
      <c r="H536" s="236">
        <v>2511294.9768784796</v>
      </c>
      <c r="I536" s="238"/>
      <c r="J536" s="238"/>
      <c r="K536" s="238"/>
    </row>
    <row r="537" spans="1:11" ht="42.75" customHeight="1">
      <c r="A537" s="233">
        <v>12</v>
      </c>
      <c r="B537" s="238"/>
      <c r="C537" s="250" t="str">
        <f>'[1]Лист2 (2)'!C99</f>
        <v>Облучатель бактерицидный настенный ОБН-35 "Азов"</v>
      </c>
      <c r="D537" s="252" t="s">
        <v>528</v>
      </c>
      <c r="E537" s="238"/>
      <c r="F537" s="254">
        <v>8</v>
      </c>
      <c r="G537" s="233">
        <v>2021</v>
      </c>
      <c r="H537" s="236">
        <v>26488.741724639996</v>
      </c>
      <c r="I537" s="238"/>
      <c r="J537" s="238"/>
      <c r="K537" s="238"/>
    </row>
    <row r="538" spans="1:11" ht="42.75" customHeight="1">
      <c r="A538" s="233">
        <v>13</v>
      </c>
      <c r="B538" s="238"/>
      <c r="C538" s="250" t="str">
        <f>'[1]Лист2 (2)'!C100</f>
        <v>ПК DEXP Aquilon O174 Pentium J3710/4GB/500GB/Win10H</v>
      </c>
      <c r="D538" s="252" t="s">
        <v>528</v>
      </c>
      <c r="E538" s="238"/>
      <c r="F538" s="254">
        <v>4</v>
      </c>
      <c r="G538" s="233">
        <v>2021</v>
      </c>
      <c r="H538" s="236">
        <v>77254.540169039989</v>
      </c>
      <c r="I538" s="238"/>
      <c r="J538" s="238"/>
      <c r="K538" s="238"/>
    </row>
    <row r="539" spans="1:11" ht="42.75" customHeight="1">
      <c r="A539" s="233">
        <v>14</v>
      </c>
      <c r="B539" s="238"/>
      <c r="C539" s="250" t="str">
        <f>'[1]Лист2 (2)'!C101</f>
        <v>Пылеулавливающий агрегат УВП-1200А</v>
      </c>
      <c r="D539" s="252" t="s">
        <v>528</v>
      </c>
      <c r="E539" s="238"/>
      <c r="F539" s="254">
        <v>2</v>
      </c>
      <c r="G539" s="233">
        <v>2021</v>
      </c>
      <c r="H539" s="236">
        <v>88075.21126060799</v>
      </c>
      <c r="I539" s="238"/>
      <c r="J539" s="238"/>
      <c r="K539" s="238"/>
    </row>
    <row r="540" spans="1:11" ht="42.75" customHeight="1">
      <c r="A540" s="233">
        <v>15</v>
      </c>
      <c r="B540" s="238"/>
      <c r="C540" s="250" t="str">
        <f>'[1]Лист2 (2)'!C102</f>
        <v>Складной верстак Black&amp;Decker WM536 [до 250 кг, 610 мм x 384 мм x 795 мм]</v>
      </c>
      <c r="D540" s="252" t="s">
        <v>528</v>
      </c>
      <c r="E540" s="238"/>
      <c r="F540" s="254">
        <v>2</v>
      </c>
      <c r="G540" s="233">
        <v>2021</v>
      </c>
      <c r="H540" s="236">
        <v>12138.52835988</v>
      </c>
      <c r="I540" s="238"/>
      <c r="J540" s="238"/>
      <c r="K540" s="238"/>
    </row>
    <row r="541" spans="1:11" ht="42.75" customHeight="1">
      <c r="A541" s="233">
        <v>16</v>
      </c>
      <c r="B541" s="238"/>
      <c r="C541" s="250" t="str">
        <f>'[1]Лист2 (2)'!C103</f>
        <v>Стелаж антистатический  СТД</v>
      </c>
      <c r="D541" s="252" t="s">
        <v>528</v>
      </c>
      <c r="E541" s="238"/>
      <c r="F541" s="254">
        <v>3</v>
      </c>
      <c r="G541" s="233">
        <v>2021</v>
      </c>
      <c r="H541" s="236">
        <v>38759.732626680001</v>
      </c>
      <c r="I541" s="238"/>
      <c r="J541" s="238"/>
      <c r="K541" s="238"/>
    </row>
    <row r="542" spans="1:11" ht="42.75" customHeight="1">
      <c r="A542" s="233">
        <v>17</v>
      </c>
      <c r="B542" s="238"/>
      <c r="C542" s="250" t="str">
        <f>'[1]Лист2 (2)'!C104</f>
        <v>Стерилизатор cуховоздушный ГП-40 МО</v>
      </c>
      <c r="D542" s="252" t="s">
        <v>528</v>
      </c>
      <c r="E542" s="238"/>
      <c r="F542" s="254">
        <v>1</v>
      </c>
      <c r="G542" s="233">
        <v>2021</v>
      </c>
      <c r="H542" s="236">
        <v>24515.384399999999</v>
      </c>
      <c r="I542" s="238"/>
      <c r="J542" s="238"/>
      <c r="K542" s="238"/>
    </row>
    <row r="543" spans="1:11" ht="42.75" customHeight="1">
      <c r="A543" s="233">
        <v>18</v>
      </c>
      <c r="B543" s="238"/>
      <c r="C543" s="250" t="str">
        <f>'[1]Лист2 (2)'!C105</f>
        <v>Стол лабораторный с раковиной 600*850*1650</v>
      </c>
      <c r="D543" s="252" t="s">
        <v>528</v>
      </c>
      <c r="E543" s="238"/>
      <c r="F543" s="254">
        <v>2</v>
      </c>
      <c r="G543" s="233">
        <v>2021</v>
      </c>
      <c r="H543" s="236">
        <v>94035.221457840002</v>
      </c>
      <c r="I543" s="238"/>
      <c r="J543" s="238"/>
      <c r="K543" s="238"/>
    </row>
    <row r="544" spans="1:11" ht="42.75" customHeight="1">
      <c r="A544" s="233">
        <v>19</v>
      </c>
      <c r="B544" s="238"/>
      <c r="C544" s="250" t="str">
        <f>'[1]Лист2 (2)'!C106</f>
        <v>Стол лабораторный Химический для приборов  1200*800*900 Э 3Ф</v>
      </c>
      <c r="D544" s="252" t="s">
        <v>528</v>
      </c>
      <c r="E544" s="238"/>
      <c r="F544" s="254">
        <v>9</v>
      </c>
      <c r="G544" s="233">
        <v>2021</v>
      </c>
      <c r="H544" s="236">
        <v>423158.49656027992</v>
      </c>
      <c r="I544" s="238"/>
      <c r="J544" s="238"/>
      <c r="K544" s="238"/>
    </row>
    <row r="545" spans="1:11" ht="42.75" customHeight="1">
      <c r="A545" s="233">
        <v>20</v>
      </c>
      <c r="B545" s="238"/>
      <c r="C545" s="250" t="str">
        <f>'[1]Лист2 (2)'!C107</f>
        <v>Сушилка для рук Ballu BAHD-2000DM</v>
      </c>
      <c r="D545" s="252" t="s">
        <v>528</v>
      </c>
      <c r="E545" s="238"/>
      <c r="F545" s="254">
        <v>9</v>
      </c>
      <c r="G545" s="233">
        <v>2021</v>
      </c>
      <c r="H545" s="236">
        <v>30783.088100699995</v>
      </c>
      <c r="I545" s="238"/>
      <c r="J545" s="238"/>
      <c r="K545" s="238"/>
    </row>
    <row r="546" spans="1:11" ht="42.75" customHeight="1">
      <c r="A546" s="233">
        <v>21</v>
      </c>
      <c r="B546" s="238"/>
      <c r="C546" s="250" t="str">
        <f>'[1]Лист2 (2)'!C108</f>
        <v>Термостат лабораторный</v>
      </c>
      <c r="D546" s="252" t="s">
        <v>528</v>
      </c>
      <c r="E546" s="238"/>
      <c r="F546" s="254">
        <v>1</v>
      </c>
      <c r="G546" s="233">
        <v>2021</v>
      </c>
      <c r="H546" s="236">
        <v>460573.98549785995</v>
      </c>
      <c r="I546" s="238"/>
      <c r="J546" s="238"/>
      <c r="K546" s="238"/>
    </row>
    <row r="547" spans="1:11" ht="42.75" customHeight="1">
      <c r="A547" s="233">
        <v>22</v>
      </c>
      <c r="B547" s="238"/>
      <c r="C547" s="250" t="str">
        <f>'[1]Лист2 (2)'!C109</f>
        <v>Термостат суховоздушный ТВ-20-ПЗ-К</v>
      </c>
      <c r="D547" s="252" t="s">
        <v>528</v>
      </c>
      <c r="E547" s="238"/>
      <c r="F547" s="254">
        <v>1</v>
      </c>
      <c r="G547" s="233">
        <v>2021</v>
      </c>
      <c r="H547" s="236">
        <v>37084.332582180003</v>
      </c>
      <c r="I547" s="238"/>
      <c r="J547" s="238"/>
      <c r="K547" s="238"/>
    </row>
    <row r="548" spans="1:11" ht="42.75" customHeight="1">
      <c r="A548" s="233">
        <v>23</v>
      </c>
      <c r="B548" s="238"/>
      <c r="C548" s="250" t="str">
        <f>'[1]Лист2 (2)'!C110</f>
        <v>Технические весы SHIMADZU UW-4200S</v>
      </c>
      <c r="D548" s="252" t="s">
        <v>528</v>
      </c>
      <c r="E548" s="238"/>
      <c r="F548" s="254">
        <v>2</v>
      </c>
      <c r="G548" s="233">
        <v>2021</v>
      </c>
      <c r="H548" s="236">
        <v>224042.28894215997</v>
      </c>
      <c r="I548" s="238"/>
      <c r="J548" s="238"/>
      <c r="K548" s="238"/>
    </row>
    <row r="549" spans="1:11" ht="42.75" customHeight="1">
      <c r="A549" s="233">
        <v>24</v>
      </c>
      <c r="B549" s="238"/>
      <c r="C549" s="250" t="str">
        <f>'[1]Лист2 (2)'!C111</f>
        <v>Точильный станок Спец СЗ-200 [400 Вт, 2950 об/мин, круг - 200 мм х 20 мм, 8.9 кг]</v>
      </c>
      <c r="D549" s="252" t="s">
        <v>528</v>
      </c>
      <c r="E549" s="238"/>
      <c r="F549" s="254">
        <v>2</v>
      </c>
      <c r="G549" s="233">
        <v>2021</v>
      </c>
      <c r="H549" s="236">
        <v>8165.1752488799993</v>
      </c>
      <c r="I549" s="238"/>
      <c r="J549" s="238"/>
      <c r="K549" s="238"/>
    </row>
    <row r="550" spans="1:11" ht="42.75" customHeight="1">
      <c r="A550" s="233">
        <v>25</v>
      </c>
      <c r="B550" s="238"/>
      <c r="C550" s="250" t="str">
        <f>'[1]Лист2 (2)'!C112</f>
        <v>Универсальный РН метр Иономер ИТАН</v>
      </c>
      <c r="D550" s="252" t="s">
        <v>528</v>
      </c>
      <c r="E550" s="238"/>
      <c r="F550" s="254">
        <v>3</v>
      </c>
      <c r="G550" s="233">
        <v>2021</v>
      </c>
      <c r="H550" s="236">
        <v>178163.68866660001</v>
      </c>
      <c r="I550" s="238"/>
      <c r="J550" s="238"/>
      <c r="K550" s="238"/>
    </row>
    <row r="551" spans="1:11" ht="42.75" customHeight="1">
      <c r="A551" s="233">
        <v>26</v>
      </c>
      <c r="B551" s="238"/>
      <c r="C551" s="250" t="str">
        <f>'[1]Лист2 (2)'!C113</f>
        <v>Мультимедийный видеопроектор 1ф 220В 0,3кВт</v>
      </c>
      <c r="D551" s="252" t="s">
        <v>528</v>
      </c>
      <c r="E551" s="238"/>
      <c r="F551" s="254">
        <v>1</v>
      </c>
      <c r="G551" s="233">
        <v>2021</v>
      </c>
      <c r="H551" s="256">
        <v>84164.39</v>
      </c>
      <c r="I551" s="238"/>
      <c r="J551" s="238"/>
      <c r="K551" s="238"/>
    </row>
    <row r="552" spans="1:11" ht="42.75" customHeight="1">
      <c r="A552" s="233">
        <v>27</v>
      </c>
      <c r="B552" s="238"/>
      <c r="C552" s="250" t="str">
        <f>'[1]Лист2 (2)'!C114</f>
        <v>Диспенсер горячей и холодной воды электрический 1ф 220В 2,2кВт</v>
      </c>
      <c r="D552" s="252" t="s">
        <v>528</v>
      </c>
      <c r="E552" s="238"/>
      <c r="F552" s="254">
        <v>1</v>
      </c>
      <c r="G552" s="233">
        <v>2021</v>
      </c>
      <c r="H552" s="236">
        <v>16555.5</v>
      </c>
      <c r="I552" s="238"/>
      <c r="J552" s="238"/>
      <c r="K552" s="238"/>
    </row>
    <row r="553" spans="1:11" ht="42.75" customHeight="1">
      <c r="A553" s="233">
        <v>28</v>
      </c>
      <c r="B553" s="238"/>
      <c r="C553" s="250" t="str">
        <f>'[1]Лист2 (2)'!C115</f>
        <v>Многофункциональное планшетное устройство формата А4 (лазерный монохромный принтер, сканер копир 3в1) 556х 514х 335 Э 1Ф 220В 0,5кВт SAMSUNG SCX-4300,</v>
      </c>
      <c r="D553" s="252" t="s">
        <v>528</v>
      </c>
      <c r="E553" s="238"/>
      <c r="F553" s="254">
        <v>3</v>
      </c>
      <c r="G553" s="233">
        <v>2021</v>
      </c>
      <c r="H553" s="236">
        <v>18542.16</v>
      </c>
      <c r="I553" s="238"/>
      <c r="J553" s="238"/>
      <c r="K553" s="238"/>
    </row>
    <row r="554" spans="1:11" ht="42.75" customHeight="1">
      <c r="A554" s="233">
        <v>29</v>
      </c>
      <c r="B554" s="238"/>
      <c r="C554" s="250" t="str">
        <f>'[1]Лист2 (2)'!C116</f>
        <v xml:space="preserve">Электросушитель для волос 1Ф 220В 0,9кВт </v>
      </c>
      <c r="D554" s="252" t="s">
        <v>528</v>
      </c>
      <c r="E554" s="238"/>
      <c r="F554" s="254">
        <v>2</v>
      </c>
      <c r="G554" s="233">
        <v>2021</v>
      </c>
      <c r="H554" s="236">
        <v>38629.5</v>
      </c>
      <c r="I554" s="238"/>
      <c r="J554" s="238"/>
      <c r="K554" s="238"/>
    </row>
    <row r="555" spans="1:11" ht="42.75" customHeight="1">
      <c r="A555" s="233">
        <v>30</v>
      </c>
      <c r="B555" s="238"/>
      <c r="C555" s="250" t="str">
        <f>'[1]Лист2 (2)'!C117</f>
        <v>Печь микроволновая LG 1Ф 220В 2,0кВт</v>
      </c>
      <c r="D555" s="252" t="s">
        <v>528</v>
      </c>
      <c r="E555" s="238"/>
      <c r="F555" s="254">
        <v>1</v>
      </c>
      <c r="G555" s="233">
        <v>2021</v>
      </c>
      <c r="H555" s="236">
        <v>19866.599999999999</v>
      </c>
      <c r="I555" s="238"/>
      <c r="J555" s="238"/>
      <c r="K555" s="238"/>
    </row>
    <row r="556" spans="1:11" ht="42.75" customHeight="1">
      <c r="A556" s="233">
        <v>31</v>
      </c>
      <c r="B556" s="238"/>
      <c r="C556" s="250" t="str">
        <f>'[1]Лист2 (2)'!C118</f>
        <v>Поттер электрический LG 1Ф 220В 1,0кВт</v>
      </c>
      <c r="D556" s="252" t="s">
        <v>528</v>
      </c>
      <c r="E556" s="238"/>
      <c r="F556" s="254">
        <v>1</v>
      </c>
      <c r="G556" s="233">
        <v>2021</v>
      </c>
      <c r="H556" s="236">
        <v>5628.87</v>
      </c>
      <c r="I556" s="238"/>
      <c r="J556" s="238"/>
      <c r="K556" s="238"/>
    </row>
    <row r="557" spans="1:11" ht="42.75" customHeight="1">
      <c r="A557" s="233">
        <v>32</v>
      </c>
      <c r="B557" s="238"/>
      <c r="C557" s="250" t="str">
        <f>'[1]Лист2 (2)'!C119</f>
        <v>Холодильник  фарм. емк.158 л 800*450*1050</v>
      </c>
      <c r="D557" s="252" t="s">
        <v>528</v>
      </c>
      <c r="E557" s="238"/>
      <c r="F557" s="254">
        <v>3</v>
      </c>
      <c r="G557" s="233">
        <v>2021</v>
      </c>
      <c r="H557" s="236">
        <v>99650.911293179975</v>
      </c>
      <c r="I557" s="238"/>
      <c r="J557" s="238"/>
      <c r="K557" s="238"/>
    </row>
    <row r="558" spans="1:11" ht="42.75" customHeight="1">
      <c r="A558" s="233">
        <v>33</v>
      </c>
      <c r="B558" s="238"/>
      <c r="C558" s="250" t="str">
        <f>'[1]Лист2 (2)'!C120</f>
        <v>Центрифуга 385х585х300 1ф 220/380</v>
      </c>
      <c r="D558" s="252" t="s">
        <v>528</v>
      </c>
      <c r="E558" s="238"/>
      <c r="F558" s="254">
        <v>1</v>
      </c>
      <c r="G558" s="233">
        <v>2021</v>
      </c>
      <c r="H558" s="236">
        <v>608324.54652450001</v>
      </c>
      <c r="I558" s="238"/>
      <c r="J558" s="238"/>
      <c r="K558" s="238"/>
    </row>
    <row r="559" spans="1:11" ht="42.75" customHeight="1">
      <c r="A559" s="233">
        <v>34</v>
      </c>
      <c r="B559" s="238"/>
      <c r="C559" s="250" t="str">
        <f>'[1]Лист2 (2)'!C121</f>
        <v>Шкаф вытяжной MOD 1200</v>
      </c>
      <c r="D559" s="252" t="s">
        <v>528</v>
      </c>
      <c r="E559" s="238"/>
      <c r="F559" s="254">
        <v>2</v>
      </c>
      <c r="G559" s="233">
        <v>2021</v>
      </c>
      <c r="H559" s="236">
        <v>314246.66438412003</v>
      </c>
      <c r="I559" s="238"/>
      <c r="J559" s="238"/>
      <c r="K559" s="238"/>
    </row>
    <row r="560" spans="1:11" ht="42.75" customHeight="1">
      <c r="A560" s="233">
        <v>35</v>
      </c>
      <c r="B560" s="238"/>
      <c r="C560" s="250" t="str">
        <f>'[1]Лист2 (2)'!C122</f>
        <v>Шкаф для инструмента ШИМ-03-02</v>
      </c>
      <c r="D560" s="252" t="s">
        <v>528</v>
      </c>
      <c r="E560" s="238"/>
      <c r="F560" s="254">
        <v>6</v>
      </c>
      <c r="G560" s="233">
        <v>2021</v>
      </c>
      <c r="H560" s="236">
        <v>126351.68725295999</v>
      </c>
      <c r="I560" s="238"/>
      <c r="J560" s="238"/>
      <c r="K560" s="238"/>
    </row>
    <row r="561" spans="1:11" ht="42.75" customHeight="1">
      <c r="A561" s="233">
        <v>36</v>
      </c>
      <c r="B561" s="238"/>
      <c r="C561" s="250" t="str">
        <f>'[1]Лист2 (2)'!C123</f>
        <v>Электрическая плита Атлант</v>
      </c>
      <c r="D561" s="252" t="s">
        <v>528</v>
      </c>
      <c r="E561" s="238"/>
      <c r="F561" s="254">
        <v>1</v>
      </c>
      <c r="G561" s="233">
        <v>2021</v>
      </c>
      <c r="H561" s="236">
        <v>7648.6655021399993</v>
      </c>
      <c r="I561" s="238"/>
      <c r="J561" s="238"/>
      <c r="K561" s="238"/>
    </row>
    <row r="562" spans="1:11" ht="54" customHeight="1">
      <c r="A562" s="233">
        <v>37</v>
      </c>
      <c r="B562" s="238"/>
      <c r="C562" s="250" t="str">
        <f>'[1]Лист2 (2)'!C124</f>
        <v>Установка "Аквахлор- 500" Комплектная установка для электрохимического синтеза раствора оксидантов производительностью 0.5 кг/ч по активному хлору (Цена: 1 173 000/1,2/3,95</v>
      </c>
      <c r="D562" s="252" t="s">
        <v>528</v>
      </c>
      <c r="E562" s="238"/>
      <c r="F562" s="254">
        <v>9</v>
      </c>
      <c r="G562" s="233">
        <v>2021</v>
      </c>
      <c r="H562" s="236">
        <v>11651760.691400697</v>
      </c>
      <c r="I562" s="238"/>
      <c r="J562" s="238"/>
      <c r="K562" s="238"/>
    </row>
    <row r="563" spans="1:11" ht="54" customHeight="1">
      <c r="A563" s="233">
        <v>38</v>
      </c>
      <c r="B563" s="238"/>
      <c r="C563" s="250" t="str">
        <f>'[1]Лист2 (2)'!C125</f>
        <v>Автоклав вертикальный HVE 50</v>
      </c>
      <c r="D563" s="252" t="s">
        <v>528</v>
      </c>
      <c r="E563" s="238"/>
      <c r="F563" s="255">
        <v>1</v>
      </c>
      <c r="G563" s="233">
        <v>2021</v>
      </c>
      <c r="H563" s="236">
        <v>600810.12228744</v>
      </c>
      <c r="I563" s="238"/>
      <c r="J563" s="238"/>
      <c r="K563" s="238"/>
    </row>
    <row r="564" spans="1:11" ht="54" customHeight="1">
      <c r="A564" s="233">
        <v>39</v>
      </c>
      <c r="B564" s="238"/>
      <c r="C564" s="250" t="str">
        <f>'[1]Лист2 (2)'!C126</f>
        <v>Расходомер-счетчик воды электромагнитный фланцевый DN300 PN25, в комплекте с вычислительным блоком  122 МО (Цена 229 600/7,29)</v>
      </c>
      <c r="D564" s="252" t="s">
        <v>528</v>
      </c>
      <c r="E564" s="238"/>
      <c r="F564" s="255">
        <v>1</v>
      </c>
      <c r="G564" s="233">
        <v>2021</v>
      </c>
      <c r="H564" s="236">
        <v>253409.52750515999</v>
      </c>
      <c r="I564" s="238"/>
      <c r="J564" s="238"/>
      <c r="K564" s="238"/>
    </row>
    <row r="565" spans="1:11" ht="54" customHeight="1">
      <c r="A565" s="233">
        <v>40</v>
      </c>
      <c r="B565" s="238"/>
      <c r="C565" s="250" t="str">
        <f>'[1]Лист2 (2)'!C127</f>
        <v>Расходомер-счетчик воды электромагнитный фланцевый DN200 PN25, в комплекте с вычислительным блоком (Цена 121 900/7,29)</v>
      </c>
      <c r="D565" s="252" t="s">
        <v>528</v>
      </c>
      <c r="E565" s="238"/>
      <c r="F565" s="255">
        <v>2</v>
      </c>
      <c r="G565" s="233">
        <v>2021</v>
      </c>
      <c r="H565" s="236">
        <v>269082.06441479997</v>
      </c>
      <c r="I565" s="238"/>
      <c r="J565" s="238"/>
      <c r="K565" s="238"/>
    </row>
    <row r="566" spans="1:11" ht="54" customHeight="1">
      <c r="A566" s="233">
        <v>41</v>
      </c>
      <c r="B566" s="238"/>
      <c r="C566" s="250" t="str">
        <f>'[1]Лист2 (2)'!C128</f>
        <v>Гидроциклон F780 (Израиль) (Q 230-370 м3ч) Цена :13 400 EUR*74.82/1,2/3,95</v>
      </c>
      <c r="D566" s="252" t="s">
        <v>528</v>
      </c>
      <c r="E566" s="238"/>
      <c r="F566" s="255">
        <v>2</v>
      </c>
      <c r="G566" s="233">
        <v>2021</v>
      </c>
      <c r="H566" s="236">
        <v>2211130.9850058001</v>
      </c>
      <c r="I566" s="238"/>
      <c r="J566" s="238"/>
      <c r="K566" s="238"/>
    </row>
    <row r="567" spans="1:11" ht="54" customHeight="1">
      <c r="A567" s="233">
        <v>42</v>
      </c>
      <c r="B567" s="238"/>
      <c r="C567" s="249" t="str">
        <f>'[1]Лист2 (2)'!C129</f>
        <v>Воздуходувка KAESER EB 421 C</v>
      </c>
      <c r="D567" s="252" t="s">
        <v>528</v>
      </c>
      <c r="E567" s="238"/>
      <c r="F567" s="255">
        <v>2</v>
      </c>
      <c r="G567" s="233">
        <v>2021</v>
      </c>
      <c r="H567" s="236">
        <v>4414800.0181006799</v>
      </c>
      <c r="I567" s="238"/>
      <c r="J567" s="238"/>
      <c r="K567" s="238"/>
    </row>
    <row r="568" spans="1:11" ht="54" customHeight="1">
      <c r="A568" s="233">
        <v>43</v>
      </c>
      <c r="B568" s="238"/>
      <c r="C568" s="250" t="str">
        <f>'[1]Лист2 (2)'!C130</f>
        <v>Насос дозирующий Grundfos DME 940-4 (Цена 418379/1,2/3,95)</v>
      </c>
      <c r="D568" s="252" t="s">
        <v>528</v>
      </c>
      <c r="E568" s="238"/>
      <c r="F568" s="255">
        <v>2</v>
      </c>
      <c r="G568" s="233">
        <v>2021</v>
      </c>
      <c r="H568" s="236">
        <v>923529.78561635991</v>
      </c>
      <c r="I568" s="238"/>
      <c r="J568" s="238"/>
      <c r="K568" s="238"/>
    </row>
    <row r="569" spans="1:11" ht="54" customHeight="1">
      <c r="A569" s="233">
        <v>44</v>
      </c>
      <c r="B569" s="238"/>
      <c r="C569" s="250" t="str">
        <f>'[1]Лист2 (2)'!C131</f>
        <v>Кран балка электрическая подвесная  однобалочная двухпролетная  Г/п-2 т(Цена: 460500/1,2/3,95)</v>
      </c>
      <c r="D569" s="252" t="s">
        <v>528</v>
      </c>
      <c r="E569" s="238"/>
      <c r="F569" s="255">
        <v>1</v>
      </c>
      <c r="G569" s="233">
        <v>2021</v>
      </c>
      <c r="H569" s="236">
        <v>508253.85662219994</v>
      </c>
      <c r="I569" s="238"/>
      <c r="J569" s="238"/>
      <c r="K569" s="238"/>
    </row>
    <row r="570" spans="1:11" ht="54" customHeight="1">
      <c r="A570" s="233">
        <v>45</v>
      </c>
      <c r="B570" s="238"/>
      <c r="C570" s="250" t="str">
        <f>'[1]Лист2 (2)'!C132</f>
        <v>Кран-балка ручная подвесная однобалочная , одно пролетная (Цена: 167000/1,2/3,95)</v>
      </c>
      <c r="D570" s="252" t="s">
        <v>528</v>
      </c>
      <c r="E570" s="238"/>
      <c r="F570" s="255">
        <v>1</v>
      </c>
      <c r="G570" s="233">
        <v>2021</v>
      </c>
      <c r="H570" s="236">
        <v>184317.91302365999</v>
      </c>
      <c r="I570" s="238"/>
      <c r="J570" s="238"/>
      <c r="K570" s="238"/>
    </row>
    <row r="571" spans="1:11" ht="54" customHeight="1">
      <c r="A571" s="233">
        <v>46</v>
      </c>
      <c r="B571" s="238"/>
      <c r="C571" s="250" t="str">
        <f>'[1]Лист2 (2)'!C133</f>
        <v>Тельфер ручной шестеренный передвижной г/г-1 т, в/п-6 м. ОПИ. Цена : 10000/1,2/3,95</v>
      </c>
      <c r="D571" s="252" t="s">
        <v>528</v>
      </c>
      <c r="E571" s="238"/>
      <c r="F571" s="255">
        <v>1</v>
      </c>
      <c r="G571" s="233">
        <v>2021</v>
      </c>
      <c r="H571" s="236">
        <v>11036.975718600001</v>
      </c>
      <c r="I571" s="238"/>
      <c r="J571" s="238"/>
      <c r="K571" s="238"/>
    </row>
    <row r="572" spans="1:11" ht="54" customHeight="1">
      <c r="A572" s="233">
        <v>47</v>
      </c>
      <c r="B572" s="238"/>
      <c r="C572" s="250" t="str">
        <f>'[1]Лист2 (2)'!C134</f>
        <v>Тельфер электрический канатный передвижной г/п-2 т, в/п 12 м, Частотное регулирование перемещения тали. (Цена : 319000/1,2/3,95)</v>
      </c>
      <c r="D572" s="252" t="s">
        <v>528</v>
      </c>
      <c r="E572" s="238"/>
      <c r="F572" s="255">
        <v>1</v>
      </c>
      <c r="G572" s="233">
        <v>2021</v>
      </c>
      <c r="H572" s="236">
        <v>352080.31015403999</v>
      </c>
      <c r="I572" s="238"/>
      <c r="J572" s="238"/>
      <c r="K572" s="238"/>
    </row>
    <row r="573" spans="1:11" ht="54" customHeight="1">
      <c r="A573" s="233">
        <v>48</v>
      </c>
      <c r="B573" s="238"/>
      <c r="C573" s="250" t="s">
        <v>619</v>
      </c>
      <c r="D573" s="252" t="s">
        <v>528</v>
      </c>
      <c r="E573" s="238"/>
      <c r="F573" s="252">
        <v>2</v>
      </c>
      <c r="G573" s="233">
        <v>2021</v>
      </c>
      <c r="H573" s="242">
        <v>698279.84844227997</v>
      </c>
      <c r="I573" s="238"/>
      <c r="J573" s="238"/>
      <c r="K573" s="238"/>
    </row>
    <row r="574" spans="1:11" ht="54" customHeight="1">
      <c r="A574" s="233">
        <v>49</v>
      </c>
      <c r="B574" s="238"/>
      <c r="C574" s="250" t="s">
        <v>620</v>
      </c>
      <c r="D574" s="252" t="s">
        <v>528</v>
      </c>
      <c r="E574" s="238"/>
      <c r="F574" s="252">
        <v>2</v>
      </c>
      <c r="G574" s="233">
        <v>2021</v>
      </c>
      <c r="H574" s="242">
        <v>184150.87001532002</v>
      </c>
      <c r="I574" s="238"/>
      <c r="J574" s="238"/>
      <c r="K574" s="238"/>
    </row>
    <row r="575" spans="1:11" ht="54" customHeight="1">
      <c r="A575" s="233">
        <v>50</v>
      </c>
      <c r="B575" s="238"/>
      <c r="C575" s="250" t="s">
        <v>621</v>
      </c>
      <c r="D575" s="252" t="s">
        <v>528</v>
      </c>
      <c r="E575" s="238"/>
      <c r="F575" s="252">
        <v>1</v>
      </c>
      <c r="G575" s="233">
        <v>2021</v>
      </c>
      <c r="H575" s="242">
        <v>53628.182145719999</v>
      </c>
      <c r="I575" s="238"/>
      <c r="J575" s="238"/>
      <c r="K575" s="238"/>
    </row>
    <row r="576" spans="1:11" ht="54" customHeight="1">
      <c r="A576" s="233">
        <v>51</v>
      </c>
      <c r="B576" s="238"/>
      <c r="C576" s="250" t="s">
        <v>622</v>
      </c>
      <c r="D576" s="252" t="s">
        <v>528</v>
      </c>
      <c r="E576" s="238"/>
      <c r="F576" s="252">
        <v>1</v>
      </c>
      <c r="G576" s="233">
        <v>2021</v>
      </c>
      <c r="H576" s="242">
        <v>924879.78399725992</v>
      </c>
      <c r="I576" s="238"/>
      <c r="J576" s="238"/>
      <c r="K576" s="238"/>
    </row>
    <row r="577" spans="1:11" ht="54" customHeight="1">
      <c r="A577" s="233">
        <v>52</v>
      </c>
      <c r="B577" s="238"/>
      <c r="C577" s="250" t="s">
        <v>623</v>
      </c>
      <c r="D577" s="252" t="s">
        <v>528</v>
      </c>
      <c r="E577" s="238"/>
      <c r="F577" s="252">
        <v>1</v>
      </c>
      <c r="G577" s="233">
        <v>2021</v>
      </c>
      <c r="H577" s="242">
        <v>214393.71109337997</v>
      </c>
      <c r="I577" s="238"/>
      <c r="J577" s="238"/>
      <c r="K577" s="238"/>
    </row>
    <row r="578" spans="1:11" ht="54" customHeight="1">
      <c r="A578" s="233">
        <v>53</v>
      </c>
      <c r="B578" s="238"/>
      <c r="C578" s="250" t="s">
        <v>624</v>
      </c>
      <c r="D578" s="252" t="s">
        <v>528</v>
      </c>
      <c r="E578" s="238"/>
      <c r="F578" s="252">
        <v>1</v>
      </c>
      <c r="G578" s="233">
        <v>2021</v>
      </c>
      <c r="H578" s="242">
        <v>2169916.3531726198</v>
      </c>
      <c r="I578" s="238"/>
      <c r="J578" s="238"/>
      <c r="K578" s="238"/>
    </row>
    <row r="579" spans="1:11" ht="54" customHeight="1">
      <c r="A579" s="233">
        <v>54</v>
      </c>
      <c r="B579" s="238"/>
      <c r="C579" s="250" t="s">
        <v>625</v>
      </c>
      <c r="D579" s="252" t="s">
        <v>528</v>
      </c>
      <c r="E579" s="238"/>
      <c r="F579" s="252">
        <v>2</v>
      </c>
      <c r="G579" s="233">
        <v>2021</v>
      </c>
      <c r="H579" s="242">
        <v>2239852.7564103599</v>
      </c>
      <c r="I579" s="238"/>
      <c r="J579" s="238"/>
      <c r="K579" s="238"/>
    </row>
    <row r="580" spans="1:11" ht="54" customHeight="1">
      <c r="A580" s="233">
        <v>55</v>
      </c>
      <c r="B580" s="238"/>
      <c r="C580" s="250" t="s">
        <v>626</v>
      </c>
      <c r="D580" s="252" t="s">
        <v>528</v>
      </c>
      <c r="E580" s="238"/>
      <c r="F580" s="252">
        <v>2</v>
      </c>
      <c r="G580" s="233">
        <v>2021</v>
      </c>
      <c r="H580" s="242">
        <v>182362.10254235999</v>
      </c>
      <c r="I580" s="238"/>
      <c r="J580" s="238"/>
      <c r="K580" s="238"/>
    </row>
    <row r="581" spans="1:11" ht="54" customHeight="1">
      <c r="A581" s="233">
        <v>56</v>
      </c>
      <c r="B581" s="238"/>
      <c r="C581" s="249" t="s">
        <v>627</v>
      </c>
      <c r="D581" s="252" t="s">
        <v>528</v>
      </c>
      <c r="E581" s="238"/>
      <c r="F581" s="252">
        <v>4</v>
      </c>
      <c r="G581" s="233">
        <v>2021</v>
      </c>
      <c r="H581" s="242">
        <v>2516435.9046403198</v>
      </c>
      <c r="I581" s="238"/>
      <c r="J581" s="238"/>
      <c r="K581" s="238"/>
    </row>
    <row r="582" spans="1:11" ht="54" customHeight="1">
      <c r="A582" s="233">
        <v>57</v>
      </c>
      <c r="B582" s="238"/>
      <c r="C582" s="250" t="s">
        <v>628</v>
      </c>
      <c r="D582" s="252" t="s">
        <v>528</v>
      </c>
      <c r="E582" s="238"/>
      <c r="F582" s="252">
        <v>12</v>
      </c>
      <c r="G582" s="233">
        <v>2021</v>
      </c>
      <c r="H582" s="242">
        <v>1492763.0769511198</v>
      </c>
      <c r="I582" s="238"/>
      <c r="J582" s="238"/>
      <c r="K582" s="238"/>
    </row>
    <row r="583" spans="1:11" ht="54" customHeight="1">
      <c r="A583" s="233">
        <v>58</v>
      </c>
      <c r="B583" s="238"/>
      <c r="C583" s="250" t="s">
        <v>629</v>
      </c>
      <c r="D583" s="252" t="s">
        <v>528</v>
      </c>
      <c r="E583" s="238"/>
      <c r="F583" s="252">
        <v>8</v>
      </c>
      <c r="G583" s="233">
        <v>2021</v>
      </c>
      <c r="H583" s="242">
        <v>1651417.8372619199</v>
      </c>
      <c r="I583" s="238"/>
      <c r="J583" s="238"/>
      <c r="K583" s="238"/>
    </row>
    <row r="584" spans="1:11" ht="54" customHeight="1">
      <c r="A584" s="233">
        <v>59</v>
      </c>
      <c r="B584" s="238"/>
      <c r="C584" s="250" t="s">
        <v>630</v>
      </c>
      <c r="D584" s="252" t="s">
        <v>528</v>
      </c>
      <c r="E584" s="238"/>
      <c r="F584" s="252">
        <v>12</v>
      </c>
      <c r="G584" s="233">
        <v>2021</v>
      </c>
      <c r="H584" s="242">
        <v>2818102.9173804</v>
      </c>
      <c r="I584" s="238"/>
      <c r="J584" s="238"/>
      <c r="K584" s="238"/>
    </row>
    <row r="585" spans="1:11" ht="54" customHeight="1">
      <c r="A585" s="233">
        <v>60</v>
      </c>
      <c r="B585" s="238"/>
      <c r="C585" s="250" t="s">
        <v>631</v>
      </c>
      <c r="D585" s="252" t="s">
        <v>528</v>
      </c>
      <c r="E585" s="238"/>
      <c r="F585" s="252">
        <v>14</v>
      </c>
      <c r="G585" s="233">
        <v>2021</v>
      </c>
      <c r="H585" s="242">
        <v>6510704.9138258388</v>
      </c>
      <c r="I585" s="238"/>
      <c r="J585" s="238"/>
      <c r="K585" s="238"/>
    </row>
    <row r="586" spans="1:11" ht="54" customHeight="1">
      <c r="A586" s="233">
        <v>61</v>
      </c>
      <c r="B586" s="238"/>
      <c r="C586" s="250" t="s">
        <v>632</v>
      </c>
      <c r="D586" s="252" t="s">
        <v>528</v>
      </c>
      <c r="E586" s="238"/>
      <c r="F586" s="252">
        <v>3</v>
      </c>
      <c r="G586" s="233">
        <v>2021</v>
      </c>
      <c r="H586" s="242">
        <v>2110606.9823357998</v>
      </c>
      <c r="I586" s="238"/>
      <c r="J586" s="238"/>
      <c r="K586" s="238"/>
    </row>
    <row r="587" spans="1:11" ht="54" customHeight="1">
      <c r="A587" s="233">
        <v>62</v>
      </c>
      <c r="B587" s="238"/>
      <c r="C587" s="250" t="s">
        <v>633</v>
      </c>
      <c r="D587" s="252" t="s">
        <v>528</v>
      </c>
      <c r="E587" s="238"/>
      <c r="F587" s="252">
        <v>3</v>
      </c>
      <c r="G587" s="233">
        <v>2021</v>
      </c>
      <c r="H587" s="242">
        <v>18211.088408759999</v>
      </c>
      <c r="I587" s="238"/>
      <c r="J587" s="238"/>
      <c r="K587" s="238"/>
    </row>
    <row r="588" spans="1:11" ht="54" customHeight="1">
      <c r="A588" s="233">
        <v>63</v>
      </c>
      <c r="B588" s="280"/>
      <c r="C588" s="250" t="s">
        <v>692</v>
      </c>
      <c r="D588" s="252" t="s">
        <v>528</v>
      </c>
      <c r="E588" s="280"/>
      <c r="F588" s="252">
        <v>12</v>
      </c>
      <c r="G588" s="233">
        <v>2022</v>
      </c>
      <c r="H588" s="242">
        <v>600000</v>
      </c>
      <c r="I588" s="280"/>
      <c r="J588" s="280"/>
      <c r="K588" s="280"/>
    </row>
    <row r="589" spans="1:11" ht="42.75" customHeight="1">
      <c r="A589" s="238"/>
      <c r="B589" s="238"/>
      <c r="C589" s="253" t="s">
        <v>589</v>
      </c>
      <c r="D589" s="238"/>
      <c r="E589" s="238"/>
      <c r="F589" s="238"/>
      <c r="G589" s="238"/>
      <c r="H589" s="243">
        <f>SUM(H526:H588)</f>
        <v>53857398.511840194</v>
      </c>
      <c r="I589" s="313" t="s">
        <v>590</v>
      </c>
      <c r="J589" s="313"/>
      <c r="K589" s="313"/>
    </row>
    <row r="590" spans="1:11" ht="42.75" customHeight="1">
      <c r="A590" s="314" t="s">
        <v>634</v>
      </c>
      <c r="B590" s="314"/>
      <c r="C590" s="314"/>
      <c r="D590" s="314"/>
      <c r="E590" s="314"/>
      <c r="F590" s="314"/>
      <c r="G590" s="314"/>
      <c r="H590" s="314"/>
      <c r="I590" s="314"/>
      <c r="J590" s="314"/>
      <c r="K590" s="314"/>
    </row>
    <row r="591" spans="1:11" ht="42.75" customHeight="1">
      <c r="A591" s="233">
        <v>1</v>
      </c>
      <c r="B591" s="238"/>
      <c r="C591" s="250" t="str">
        <f>'[1]Лист2 (2)'!C152</f>
        <v>Автоматический выключатель AV POWER-1/3 125А 35kA TR</v>
      </c>
      <c r="D591" s="252" t="s">
        <v>528</v>
      </c>
      <c r="E591" s="238"/>
      <c r="F591" s="233">
        <f>'[1]Лист2 (2)'!E152</f>
        <v>1</v>
      </c>
      <c r="G591" s="233">
        <v>2021</v>
      </c>
      <c r="H591" s="242">
        <f>'[1]Лист2 (2)'!L152</f>
        <v>19634.58989856</v>
      </c>
      <c r="I591" s="238"/>
      <c r="J591" s="238"/>
      <c r="K591" s="238"/>
    </row>
    <row r="592" spans="1:11" ht="42.75" customHeight="1">
      <c r="A592" s="233">
        <v>2</v>
      </c>
      <c r="B592" s="238"/>
      <c r="C592" s="250" t="str">
        <f>'[1]Лист2 (2)'!C153</f>
        <v>Автоматический выключатель AV POWER-1/3 160А 35kA TR</v>
      </c>
      <c r="D592" s="252" t="s">
        <v>528</v>
      </c>
      <c r="E592" s="238"/>
      <c r="F592" s="233">
        <f>'[1]Лист2 (2)'!E153</f>
        <v>2</v>
      </c>
      <c r="G592" s="233">
        <v>2021</v>
      </c>
      <c r="H592" s="242">
        <f>'[1]Лист2 (2)'!L153</f>
        <v>39269.179797119999</v>
      </c>
      <c r="I592" s="238"/>
      <c r="J592" s="238"/>
      <c r="K592" s="238"/>
    </row>
    <row r="593" spans="1:11" ht="42.75" customHeight="1">
      <c r="A593" s="233">
        <v>3</v>
      </c>
      <c r="B593" s="238"/>
      <c r="C593" s="250" t="str">
        <f>'[1]Лист2 (2)'!C154</f>
        <v>Автоматический выключатель, 1п, 10А,mcb4763-1-10C-pro / ВА 47-63, 1P, 10А</v>
      </c>
      <c r="D593" s="252" t="s">
        <v>528</v>
      </c>
      <c r="E593" s="238"/>
      <c r="F593" s="233">
        <f>'[1]Лист2 (2)'!E154</f>
        <v>4</v>
      </c>
      <c r="G593" s="233">
        <v>2021</v>
      </c>
      <c r="H593" s="242">
        <f>'[1]Лист2 (2)'!L154</f>
        <v>6351.7149165600003</v>
      </c>
      <c r="I593" s="238"/>
      <c r="J593" s="238"/>
      <c r="K593" s="238"/>
    </row>
    <row r="594" spans="1:11" ht="42.75" customHeight="1">
      <c r="A594" s="233">
        <v>4</v>
      </c>
      <c r="B594" s="238"/>
      <c r="C594" s="250" t="str">
        <f>'[1]Лист2 (2)'!C155</f>
        <v>Амперметр 400А</v>
      </c>
      <c r="D594" s="252" t="s">
        <v>528</v>
      </c>
      <c r="E594" s="238"/>
      <c r="F594" s="233">
        <f>'[1]Лист2 (2)'!E155</f>
        <v>9</v>
      </c>
      <c r="G594" s="233">
        <v>2021</v>
      </c>
      <c r="H594" s="242">
        <f>'[1]Лист2 (2)'!L155</f>
        <v>11786.027329439999</v>
      </c>
      <c r="I594" s="238"/>
      <c r="J594" s="238"/>
      <c r="K594" s="238"/>
    </row>
    <row r="595" spans="1:11" ht="42.75" customHeight="1">
      <c r="A595" s="233">
        <v>5</v>
      </c>
      <c r="B595" s="238"/>
      <c r="C595" s="250" t="str">
        <f>'[1]Лист2 (2)'!C156</f>
        <v>Каркас ВРУ</v>
      </c>
      <c r="D595" s="252" t="s">
        <v>528</v>
      </c>
      <c r="E595" s="238"/>
      <c r="F595" s="233">
        <f>'[1]Лист2 (2)'!E156</f>
        <v>3</v>
      </c>
      <c r="G595" s="233">
        <v>2021</v>
      </c>
      <c r="H595" s="242">
        <f>'[1]Лист2 (2)'!L156</f>
        <v>67125.864077999984</v>
      </c>
      <c r="I595" s="238"/>
      <c r="J595" s="238"/>
      <c r="K595" s="238"/>
    </row>
    <row r="596" spans="1:11" ht="42.75" customHeight="1">
      <c r="A596" s="233">
        <v>6</v>
      </c>
      <c r="B596" s="238"/>
      <c r="C596" s="250" t="str">
        <f>'[1]Лист2 (2)'!C157</f>
        <v>Кнопка,  НЗ, красная,sw2c-11s-r</v>
      </c>
      <c r="D596" s="252" t="s">
        <v>528</v>
      </c>
      <c r="E596" s="238"/>
      <c r="F596" s="233">
        <f>'[1]Лист2 (2)'!E157</f>
        <v>1</v>
      </c>
      <c r="G596" s="233">
        <v>2021</v>
      </c>
      <c r="H596" s="242">
        <f>'[1]Лист2 (2)'!L157</f>
        <v>97.999951139999979</v>
      </c>
      <c r="I596" s="238"/>
      <c r="J596" s="238"/>
      <c r="K596" s="238"/>
    </row>
    <row r="597" spans="1:11" ht="42.75" customHeight="1">
      <c r="A597" s="233">
        <v>7</v>
      </c>
      <c r="B597" s="238"/>
      <c r="C597" s="250" t="str">
        <f>'[1]Лист2 (2)'!C158</f>
        <v>Кнопка, НО, зелёная,sw2c-11s-g</v>
      </c>
      <c r="D597" s="252" t="s">
        <v>528</v>
      </c>
      <c r="E597" s="238"/>
      <c r="F597" s="233">
        <f>'[1]Лист2 (2)'!E158</f>
        <v>1</v>
      </c>
      <c r="G597" s="233">
        <v>2021</v>
      </c>
      <c r="H597" s="242">
        <f>'[1]Лист2 (2)'!L158</f>
        <v>97.999951139999979</v>
      </c>
      <c r="I597" s="238"/>
      <c r="J597" s="238"/>
      <c r="K597" s="238"/>
    </row>
    <row r="598" spans="1:11" ht="42.75" customHeight="1">
      <c r="A598" s="233">
        <v>8</v>
      </c>
      <c r="B598" s="238"/>
      <c r="C598" s="250" t="str">
        <f>'[1]Лист2 (2)'!C159</f>
        <v>Рубильник модульный MS-16A 3P, ms-16d</v>
      </c>
      <c r="D598" s="252" t="s">
        <v>528</v>
      </c>
      <c r="E598" s="238"/>
      <c r="F598" s="233">
        <f>'[1]Лист2 (2)'!E159</f>
        <v>2</v>
      </c>
      <c r="G598" s="233">
        <v>2021</v>
      </c>
      <c r="H598" s="242">
        <f>'[1]Лист2 (2)'!L159</f>
        <v>1157.84399016</v>
      </c>
      <c r="I598" s="238"/>
      <c r="J598" s="238"/>
      <c r="K598" s="238"/>
    </row>
    <row r="599" spans="1:11" ht="42.75" customHeight="1">
      <c r="A599" s="233">
        <v>9</v>
      </c>
      <c r="B599" s="238"/>
      <c r="C599" s="250" t="str">
        <f>'[1]Лист2 (2)'!C160</f>
        <v>3П3Т авт.выкл.NSX400 MICR.</v>
      </c>
      <c r="D599" s="252" t="s">
        <v>528</v>
      </c>
      <c r="E599" s="238"/>
      <c r="F599" s="233">
        <f>'[1]Лист2 (2)'!E160</f>
        <v>4</v>
      </c>
      <c r="G599" s="233">
        <v>2021</v>
      </c>
      <c r="H599" s="242">
        <f>'[1]Лист2 (2)'!L160</f>
        <v>578367.03352895996</v>
      </c>
      <c r="I599" s="238"/>
      <c r="J599" s="238"/>
      <c r="K599" s="238"/>
    </row>
    <row r="600" spans="1:11" ht="42.75" customHeight="1">
      <c r="A600" s="233">
        <v>10</v>
      </c>
      <c r="B600" s="238"/>
      <c r="C600" s="250" t="str">
        <f>'[1]Лист2 (2)'!C161</f>
        <v>5-летняя АКБ для установки в ИБП SUA500PDRI **,APCRBC135</v>
      </c>
      <c r="D600" s="252" t="s">
        <v>528</v>
      </c>
      <c r="E600" s="238"/>
      <c r="F600" s="233">
        <f>'[1]Лист2 (2)'!E161</f>
        <v>1</v>
      </c>
      <c r="G600" s="233">
        <v>2021</v>
      </c>
      <c r="H600" s="242">
        <f>'[1]Лист2 (2)'!L161</f>
        <v>21416.19016446</v>
      </c>
      <c r="I600" s="238"/>
      <c r="J600" s="238"/>
      <c r="K600" s="238"/>
    </row>
    <row r="601" spans="1:11" ht="42.75" customHeight="1">
      <c r="A601" s="233">
        <v>11</v>
      </c>
      <c r="B601" s="238"/>
      <c r="C601" s="250" t="str">
        <f>'[1]Лист2 (2)'!C162</f>
        <v>TELEFAST ПЛАВКИЙ ПРЕДОХРАНИТЕЛЬ 5X20, 250В, 1А, 10 шт. ABE7FU100</v>
      </c>
      <c r="D601" s="252" t="s">
        <v>528</v>
      </c>
      <c r="E601" s="238"/>
      <c r="F601" s="233">
        <f>'[1]Лист2 (2)'!E162</f>
        <v>1</v>
      </c>
      <c r="G601" s="233">
        <v>2021</v>
      </c>
      <c r="H601" s="242">
        <f>'[1]Лист2 (2)'!L162</f>
        <v>46.351426679999996</v>
      </c>
      <c r="I601" s="238"/>
      <c r="J601" s="238"/>
      <c r="K601" s="238"/>
    </row>
    <row r="602" spans="1:11" ht="42.75" customHeight="1">
      <c r="A602" s="233">
        <v>12</v>
      </c>
      <c r="B602" s="238"/>
      <c r="C602" s="250" t="str">
        <f>'[1]Лист2 (2)'!C163</f>
        <v>АВТ. ВЫКЛ.C60H-DC 2П 3А C 500В DC,A9N61523</v>
      </c>
      <c r="D602" s="252" t="s">
        <v>528</v>
      </c>
      <c r="E602" s="238"/>
      <c r="F602" s="233">
        <f>'[1]Лист2 (2)'!E163</f>
        <v>1</v>
      </c>
      <c r="G602" s="233">
        <v>2021</v>
      </c>
      <c r="H602" s="242">
        <f>'[1]Лист2 (2)'!L163</f>
        <v>7916.206355459999</v>
      </c>
      <c r="I602" s="238"/>
      <c r="J602" s="238"/>
      <c r="K602" s="238"/>
    </row>
    <row r="603" spans="1:11" ht="42.75" customHeight="1">
      <c r="A603" s="233">
        <v>13</v>
      </c>
      <c r="B603" s="238"/>
      <c r="C603" s="250" t="str">
        <f>'[1]Лист2 (2)'!C164</f>
        <v>АВТ. ВЫКЛ.iC60N 1П 6A C, A9F79106</v>
      </c>
      <c r="D603" s="252" t="s">
        <v>528</v>
      </c>
      <c r="E603" s="238"/>
      <c r="F603" s="233">
        <f>'[1]Лист2 (2)'!E164</f>
        <v>3</v>
      </c>
      <c r="G603" s="233">
        <v>2021</v>
      </c>
      <c r="H603" s="242">
        <f>'[1]Лист2 (2)'!L164</f>
        <v>2690.0568395999999</v>
      </c>
      <c r="I603" s="238"/>
      <c r="J603" s="238"/>
      <c r="K603" s="238"/>
    </row>
    <row r="604" spans="1:11" ht="42.75" customHeight="1">
      <c r="A604" s="233">
        <v>14</v>
      </c>
      <c r="B604" s="238"/>
      <c r="C604" s="250" t="str">
        <f>'[1]Лист2 (2)'!C165</f>
        <v>АВТ. ВЫКЛ.iC60N 2П 2A C,A9F74202</v>
      </c>
      <c r="D604" s="252" t="s">
        <v>528</v>
      </c>
      <c r="E604" s="238"/>
      <c r="F604" s="233">
        <f>'[1]Лист2 (2)'!E165</f>
        <v>1</v>
      </c>
      <c r="G604" s="233">
        <v>2021</v>
      </c>
      <c r="H604" s="242">
        <f>'[1]Лист2 (2)'!L165</f>
        <v>5989.169333159999</v>
      </c>
      <c r="I604" s="238"/>
      <c r="J604" s="238"/>
      <c r="K604" s="238"/>
    </row>
    <row r="605" spans="1:11" ht="42.75" customHeight="1">
      <c r="A605" s="233">
        <v>15</v>
      </c>
      <c r="B605" s="238"/>
      <c r="C605" s="250" t="str">
        <f>'[1]Лист2 (2)'!C166</f>
        <v>БЛОК ПИТАНИЯ ОПТИМАЛЬНОЙ СЕРИИ 24В 3A,ABL8REM24030, 0,52кг</v>
      </c>
      <c r="D605" s="252" t="s">
        <v>528</v>
      </c>
      <c r="E605" s="238"/>
      <c r="F605" s="233">
        <f>'[1]Лист2 (2)'!E166</f>
        <v>1</v>
      </c>
      <c r="G605" s="233">
        <v>2021</v>
      </c>
      <c r="H605" s="242">
        <f>'[1]Лист2 (2)'!L166</f>
        <v>5630.7043494</v>
      </c>
      <c r="I605" s="238"/>
      <c r="J605" s="238"/>
      <c r="K605" s="238"/>
    </row>
    <row r="606" spans="1:11" ht="42.75" customHeight="1">
      <c r="A606" s="233">
        <v>16</v>
      </c>
      <c r="B606" s="238"/>
      <c r="C606" s="250" t="str">
        <f>'[1]Лист2 (2)'!C167</f>
        <v>Вспомогат контакт 29452</v>
      </c>
      <c r="D606" s="252" t="s">
        <v>528</v>
      </c>
      <c r="E606" s="238"/>
      <c r="F606" s="233">
        <f>'[1]Лист2 (2)'!E167</f>
        <v>8</v>
      </c>
      <c r="G606" s="233">
        <v>2021</v>
      </c>
      <c r="H606" s="242">
        <f>'[1]Лист2 (2)'!L167</f>
        <v>45295.911573119993</v>
      </c>
      <c r="I606" s="238"/>
      <c r="J606" s="238"/>
      <c r="K606" s="238"/>
    </row>
    <row r="607" spans="1:11" ht="42.75" customHeight="1">
      <c r="A607" s="233">
        <v>17</v>
      </c>
      <c r="B607" s="238"/>
      <c r="C607" s="250" t="str">
        <f>'[1]Лист2 (2)'!C168</f>
        <v>ДИСКРЕТНЫЙ МОДУЛЬ РАСШИРЕНИЯ ТМ3- 16 ВХОДОВ НЕ10,TM3DI16K</v>
      </c>
      <c r="D607" s="252" t="s">
        <v>528</v>
      </c>
      <c r="E607" s="238"/>
      <c r="F607" s="233">
        <f>'[1]Лист2 (2)'!E168</f>
        <v>1</v>
      </c>
      <c r="G607" s="233">
        <v>2021</v>
      </c>
      <c r="H607" s="242">
        <f>'[1]Лист2 (2)'!L168</f>
        <v>6181.1667777599996</v>
      </c>
      <c r="I607" s="238"/>
      <c r="J607" s="238"/>
      <c r="K607" s="238"/>
    </row>
    <row r="608" spans="1:11" ht="42.75" customHeight="1">
      <c r="A608" s="233">
        <v>18</v>
      </c>
      <c r="B608" s="238"/>
      <c r="C608" s="250" t="str">
        <f>'[1]Лист2 (2)'!C169</f>
        <v>ДИСКРЕТНЫЙ МОДУЛЬ РАСШИРЕНИЯ ТМ3- 16 ВЫХОДОВ ТРАНЗИСТ ИСТОЧНИК НЕ10,TM3DQ16TK</v>
      </c>
      <c r="D608" s="252" t="s">
        <v>528</v>
      </c>
      <c r="E608" s="238"/>
      <c r="F608" s="233">
        <f>'[1]Лист2 (2)'!E169</f>
        <v>1</v>
      </c>
      <c r="G608" s="233">
        <v>2021</v>
      </c>
      <c r="H608" s="242">
        <f>'[1]Лист2 (2)'!L169</f>
        <v>7930.2791926800001</v>
      </c>
      <c r="I608" s="238"/>
      <c r="J608" s="238"/>
      <c r="K608" s="238"/>
    </row>
    <row r="609" spans="1:11" ht="42.75" customHeight="1">
      <c r="A609" s="233">
        <v>19</v>
      </c>
      <c r="B609" s="238"/>
      <c r="C609" s="250" t="str">
        <f>'[1]Лист2 (2)'!C170</f>
        <v>ДОП. КОНТ. БЛОК 1НЗ ФРОНТАЛЬНЫЙ МОНТАЖ КРЕПЛЕНИЕ С ПОМОЩЬЮ ВИНТОВЫХ ЗАЖИМОВ,LADN01</v>
      </c>
      <c r="D609" s="252" t="s">
        <v>528</v>
      </c>
      <c r="E609" s="238"/>
      <c r="F609" s="233">
        <f>'[1]Лист2 (2)'!E170</f>
        <v>2</v>
      </c>
      <c r="G609" s="233">
        <v>2021</v>
      </c>
      <c r="H609" s="242">
        <f>'[1]Лист2 (2)'!L170</f>
        <v>3779.9954665199994</v>
      </c>
      <c r="I609" s="238"/>
      <c r="J609" s="238"/>
      <c r="K609" s="238"/>
    </row>
    <row r="610" spans="1:11" ht="42.75" customHeight="1">
      <c r="A610" s="233">
        <v>20</v>
      </c>
      <c r="B610" s="238"/>
      <c r="C610" s="250" t="str">
        <f>'[1]Лист2 (2)'!C171</f>
        <v>ИБП APC на DIN-рейку/монтажную плату, 500 ВА, 220 В, без встроенной АКБ,SUA500PDRI</v>
      </c>
      <c r="D610" s="252" t="s">
        <v>528</v>
      </c>
      <c r="E610" s="238"/>
      <c r="F610" s="233">
        <f>'[1]Лист2 (2)'!E171</f>
        <v>1</v>
      </c>
      <c r="G610" s="233">
        <v>2021</v>
      </c>
      <c r="H610" s="242">
        <f>'[1]Лист2 (2)'!L171</f>
        <v>76124.825827595982</v>
      </c>
      <c r="I610" s="238"/>
      <c r="J610" s="238"/>
      <c r="K610" s="238"/>
    </row>
    <row r="611" spans="1:11" ht="42.75" customHeight="1">
      <c r="A611" s="233">
        <v>21</v>
      </c>
      <c r="B611" s="238"/>
      <c r="C611" s="250" t="str">
        <f>'[1]Лист2 (2)'!C172</f>
        <v>Интерфейс LV434000</v>
      </c>
      <c r="D611" s="252" t="s">
        <v>528</v>
      </c>
      <c r="E611" s="238"/>
      <c r="F611" s="233">
        <f>'[1]Лист2 (2)'!E172</f>
        <v>4</v>
      </c>
      <c r="G611" s="233">
        <v>2021</v>
      </c>
      <c r="H611" s="242">
        <f>'[1]Лист2 (2)'!L172</f>
        <v>75090.357529200002</v>
      </c>
      <c r="I611" s="238"/>
      <c r="J611" s="238"/>
      <c r="K611" s="238"/>
    </row>
    <row r="612" spans="1:11" ht="42.75" customHeight="1">
      <c r="A612" s="233">
        <v>22</v>
      </c>
      <c r="B612" s="238"/>
      <c r="C612" s="250" t="str">
        <f>'[1]Лист2 (2)'!C173</f>
        <v>КЛЕММНИК ВИНТ,4ММ2,С ДЕРЖАТЕЛЕМ-РАЪЕД ПЛАВКОГО ПРЕДОХРАНИТЕЛЯ 5*20 ИЛИ 5*25. NSYTRV42SF5</v>
      </c>
      <c r="D612" s="252" t="s">
        <v>528</v>
      </c>
      <c r="E612" s="238"/>
      <c r="F612" s="233">
        <f>'[1]Лист2 (2)'!E173</f>
        <v>6</v>
      </c>
      <c r="G612" s="233">
        <v>2021</v>
      </c>
      <c r="H612" s="242">
        <f>'[1]Лист2 (2)'!L173</f>
        <v>3512.4546132</v>
      </c>
      <c r="I612" s="238"/>
      <c r="J612" s="238"/>
      <c r="K612" s="238"/>
    </row>
    <row r="613" spans="1:11" ht="42.75" customHeight="1">
      <c r="A613" s="233">
        <v>23</v>
      </c>
      <c r="B613" s="238"/>
      <c r="C613" s="250" t="str">
        <f>'[1]Лист2 (2)'!C174</f>
        <v>КНОПКА 22ММ ЗЕЛЕНАЯ С ВОЗВРАТОМ,XB4BA31</v>
      </c>
      <c r="D613" s="252" t="s">
        <v>528</v>
      </c>
      <c r="E613" s="238"/>
      <c r="F613" s="233">
        <f>'[1]Лист2 (2)'!E174</f>
        <v>9</v>
      </c>
      <c r="G613" s="233">
        <v>2021</v>
      </c>
      <c r="H613" s="242">
        <f>'[1]Лист2 (2)'!L174</f>
        <v>7440.6595512600006</v>
      </c>
      <c r="I613" s="238"/>
      <c r="J613" s="238"/>
      <c r="K613" s="238"/>
    </row>
    <row r="614" spans="1:11" ht="42.75" customHeight="1">
      <c r="A614" s="233">
        <v>24</v>
      </c>
      <c r="B614" s="238"/>
      <c r="C614" s="250" t="str">
        <f>'[1]Лист2 (2)'!C175</f>
        <v>КНОПКА 22ММ КРАСНАЯ С ВОЗВРАТОМ,XB4BA42</v>
      </c>
      <c r="D614" s="252" t="s">
        <v>528</v>
      </c>
      <c r="E614" s="238"/>
      <c r="F614" s="233">
        <f>'[1]Лист2 (2)'!E175</f>
        <v>4</v>
      </c>
      <c r="G614" s="233">
        <v>2021</v>
      </c>
      <c r="H614" s="242">
        <f>'[1]Лист2 (2)'!L175</f>
        <v>3306.9598005599996</v>
      </c>
      <c r="I614" s="238"/>
      <c r="J614" s="238"/>
      <c r="K614" s="238"/>
    </row>
    <row r="615" spans="1:11" ht="42.75" customHeight="1">
      <c r="A615" s="233">
        <v>25</v>
      </c>
      <c r="B615" s="238"/>
      <c r="C615" s="250" t="str">
        <f>'[1]Лист2 (2)'!C176</f>
        <v>Комплект реле и розетки, RSL1PRBU</v>
      </c>
      <c r="D615" s="252" t="s">
        <v>528</v>
      </c>
      <c r="E615" s="238"/>
      <c r="F615" s="233">
        <f>'[1]Лист2 (2)'!E176</f>
        <v>16</v>
      </c>
      <c r="G615" s="233">
        <v>2021</v>
      </c>
      <c r="H615" s="242">
        <f>'[1]Лист2 (2)'!L176</f>
        <v>14170.35308832</v>
      </c>
      <c r="I615" s="238"/>
      <c r="J615" s="238"/>
      <c r="K615" s="238"/>
    </row>
    <row r="616" spans="1:11" ht="42.75" customHeight="1">
      <c r="A616" s="233">
        <v>26</v>
      </c>
      <c r="B616" s="238"/>
      <c r="C616" s="250" t="str">
        <f>'[1]Лист2 (2)'!C177</f>
        <v>Комплект реле и розетки, RSL1PVPU</v>
      </c>
      <c r="D616" s="252" t="s">
        <v>528</v>
      </c>
      <c r="E616" s="238"/>
      <c r="F616" s="233">
        <f>'[1]Лист2 (2)'!E177</f>
        <v>4</v>
      </c>
      <c r="G616" s="233">
        <v>2021</v>
      </c>
      <c r="H616" s="242">
        <f>'[1]Лист2 (2)'!L177</f>
        <v>3652.45057008</v>
      </c>
      <c r="I616" s="238"/>
      <c r="J616" s="238"/>
      <c r="K616" s="238"/>
    </row>
    <row r="617" spans="1:11" ht="42.75" customHeight="1">
      <c r="A617" s="233">
        <v>27</v>
      </c>
      <c r="B617" s="238"/>
      <c r="C617" s="250" t="str">
        <f>'[1]Лист2 (2)'!C178</f>
        <v>КОНТАКТОР РЕВЕРС. D 3Р,9 A,НО+НЗ,230V 50/60 ГЦ,ЗАЖИМ ПОД ВИНТ,LC2D09P7</v>
      </c>
      <c r="D617" s="252" t="s">
        <v>528</v>
      </c>
      <c r="E617" s="238"/>
      <c r="F617" s="233">
        <f>'[1]Лист2 (2)'!E178</f>
        <v>2</v>
      </c>
      <c r="G617" s="233">
        <v>2021</v>
      </c>
      <c r="H617" s="242">
        <f>'[1]Лист2 (2)'!L178</f>
        <v>21360.578915519996</v>
      </c>
      <c r="I617" s="238"/>
      <c r="J617" s="238"/>
      <c r="K617" s="238"/>
    </row>
    <row r="618" spans="1:11" ht="42.75" customHeight="1">
      <c r="A618" s="233">
        <v>28</v>
      </c>
      <c r="B618" s="238"/>
      <c r="C618" s="250" t="str">
        <f>'[1]Лист2 (2)'!C179</f>
        <v>МОДУЛЬНЫЙ БАЗОВЫЙ БЛОК М221-32IO ТРАНЗИСТ ИСТОЧНИК ETHERNET, TM221ME32TK</v>
      </c>
      <c r="D618" s="252" t="s">
        <v>528</v>
      </c>
      <c r="E618" s="238"/>
      <c r="F618" s="233">
        <f>'[1]Лист2 (2)'!E179</f>
        <v>1</v>
      </c>
      <c r="G618" s="233">
        <v>2021</v>
      </c>
      <c r="H618" s="242">
        <f>'[1]Лист2 (2)'!L179</f>
        <v>22896.401526179998</v>
      </c>
      <c r="I618" s="238"/>
      <c r="J618" s="238"/>
      <c r="K618" s="238"/>
    </row>
    <row r="619" spans="1:11" ht="42.75" customHeight="1">
      <c r="A619" s="233">
        <v>29</v>
      </c>
      <c r="B619" s="238"/>
      <c r="C619" s="250" t="str">
        <f>'[1]Лист2 (2)'!C180</f>
        <v>Мотор-редуктор 200-240 В,</v>
      </c>
      <c r="D619" s="252" t="s">
        <v>528</v>
      </c>
      <c r="E619" s="238"/>
      <c r="F619" s="233">
        <f>'[1]Лист2 (2)'!E180</f>
        <v>4</v>
      </c>
      <c r="G619" s="233">
        <v>2021</v>
      </c>
      <c r="H619" s="242">
        <f>'[1]Лист2 (2)'!L180</f>
        <v>436853.30284439994</v>
      </c>
      <c r="I619" s="238"/>
      <c r="J619" s="238"/>
      <c r="K619" s="238"/>
    </row>
    <row r="620" spans="1:11" ht="42.75" customHeight="1">
      <c r="A620" s="233">
        <v>30</v>
      </c>
      <c r="B620" s="238"/>
      <c r="C620" s="250" t="str">
        <f>'[1]Лист2 (2)'!C181</f>
        <v>МУЛЬТИФУНКЦИОНАЛЬНОЕ РЕЛЕ КОНТРОЛЯ ФАЗ. RM35TF30</v>
      </c>
      <c r="D620" s="252" t="s">
        <v>528</v>
      </c>
      <c r="E620" s="238"/>
      <c r="F620" s="233">
        <f>'[1]Лист2 (2)'!E181</f>
        <v>3</v>
      </c>
      <c r="G620" s="233">
        <v>2021</v>
      </c>
      <c r="H620" s="242">
        <f>'[1]Лист2 (2)'!L181</f>
        <v>33195.835017540005</v>
      </c>
      <c r="I620" s="238"/>
      <c r="J620" s="238"/>
      <c r="K620" s="238"/>
    </row>
    <row r="621" spans="1:11" ht="42.75" customHeight="1">
      <c r="A621" s="233">
        <v>31</v>
      </c>
      <c r="B621" s="238"/>
      <c r="C621" s="250" t="str">
        <f>'[1]Лист2 (2)'!C182</f>
        <v>ПЕРЕКЛЮЧАТЕЛЬ 2 ПОЗИЦИИ,XB4BD21</v>
      </c>
      <c r="D621" s="252" t="s">
        <v>528</v>
      </c>
      <c r="E621" s="238"/>
      <c r="F621" s="233">
        <f>'[1]Лист2 (2)'!E182</f>
        <v>1</v>
      </c>
      <c r="G621" s="233">
        <v>2021</v>
      </c>
      <c r="H621" s="242">
        <f>'[1]Лист2 (2)'!L182</f>
        <v>1207.9098088199999</v>
      </c>
      <c r="I621" s="238"/>
      <c r="J621" s="238"/>
      <c r="K621" s="238"/>
    </row>
    <row r="622" spans="1:11" ht="42.75" customHeight="1">
      <c r="A622" s="233">
        <v>32</v>
      </c>
      <c r="B622" s="238"/>
      <c r="C622" s="250" t="str">
        <f>'[1]Лист2 (2)'!C183</f>
        <v>СИГН. ЛАМПА 22ММ 24В ЖЕЛТАЯ,XB4BVB5</v>
      </c>
      <c r="D622" s="252" t="s">
        <v>528</v>
      </c>
      <c r="E622" s="238"/>
      <c r="F622" s="233">
        <f>'[1]Лист2 (2)'!E183</f>
        <v>4</v>
      </c>
      <c r="G622" s="233">
        <v>2021</v>
      </c>
      <c r="H622" s="242">
        <f>'[1]Лист2 (2)'!L183</f>
        <v>4084.15708584</v>
      </c>
      <c r="I622" s="238"/>
      <c r="J622" s="238"/>
      <c r="K622" s="238"/>
    </row>
    <row r="623" spans="1:11" ht="42.75" customHeight="1">
      <c r="A623" s="233">
        <v>33</v>
      </c>
      <c r="B623" s="238"/>
      <c r="C623" s="250" t="str">
        <f>'[1]Лист2 (2)'!C184</f>
        <v>СИГН. ЛАМПА 22ММ 24В КРАСНАЯ,XB4BVB4</v>
      </c>
      <c r="D623" s="252" t="s">
        <v>528</v>
      </c>
      <c r="E623" s="238"/>
      <c r="F623" s="233">
        <f>'[1]Лист2 (2)'!E184</f>
        <v>5</v>
      </c>
      <c r="G623" s="233">
        <v>2021</v>
      </c>
      <c r="H623" s="242">
        <f>'[1]Лист2 (2)'!L184</f>
        <v>5105.1963573000003</v>
      </c>
      <c r="I623" s="238"/>
      <c r="J623" s="238"/>
      <c r="K623" s="238"/>
    </row>
    <row r="624" spans="1:11" ht="42.75" customHeight="1">
      <c r="A624" s="233">
        <v>34</v>
      </c>
      <c r="B624" s="238"/>
      <c r="C624" s="250" t="str">
        <f>'[1]Лист2 (2)'!C185</f>
        <v>СИГН. ЛАМПА 22ММ 24В СИНЯЯ,XB4BVB6</v>
      </c>
      <c r="D624" s="252" t="s">
        <v>528</v>
      </c>
      <c r="E624" s="238"/>
      <c r="F624" s="233">
        <f>'[1]Лист2 (2)'!E185</f>
        <v>1</v>
      </c>
      <c r="G624" s="233">
        <v>2021</v>
      </c>
      <c r="H624" s="242">
        <f>'[1]Лист2 (2)'!L185</f>
        <v>1021.03927146</v>
      </c>
      <c r="I624" s="238"/>
      <c r="J624" s="238"/>
      <c r="K624" s="238"/>
    </row>
    <row r="625" spans="1:11" ht="42.75" customHeight="1">
      <c r="A625" s="233">
        <v>35</v>
      </c>
      <c r="B625" s="238"/>
      <c r="C625" s="250" t="str">
        <f>'[1]Лист2 (2)'!C186</f>
        <v>СИГН. ЛАМПА22ММ 24В БЕЛАЯ,XB4BVB1</v>
      </c>
      <c r="D625" s="252" t="s">
        <v>528</v>
      </c>
      <c r="E625" s="238"/>
      <c r="F625" s="233">
        <f>'[1]Лист2 (2)'!E186</f>
        <v>1</v>
      </c>
      <c r="G625" s="233">
        <v>2021</v>
      </c>
      <c r="H625" s="242">
        <f>'[1]Лист2 (2)'!L186</f>
        <v>941.41526309999983</v>
      </c>
      <c r="I625" s="238"/>
      <c r="J625" s="238"/>
      <c r="K625" s="238"/>
    </row>
    <row r="626" spans="1:11" ht="42.75" customHeight="1">
      <c r="A626" s="233">
        <v>36</v>
      </c>
      <c r="B626" s="238"/>
      <c r="C626" s="250" t="str">
        <f>'[1]Лист2 (2)'!C187</f>
        <v>СИГН. ЛАМПА22ММ 24В ЗЕЛЕНАЯ,XB4BVB3</v>
      </c>
      <c r="D626" s="252" t="s">
        <v>528</v>
      </c>
      <c r="E626" s="238"/>
      <c r="F626" s="233">
        <f>'[1]Лист2 (2)'!E187</f>
        <v>7</v>
      </c>
      <c r="G626" s="233">
        <v>2021</v>
      </c>
      <c r="H626" s="242">
        <f>'[1]Лист2 (2)'!L187</f>
        <v>7147.2749002199998</v>
      </c>
      <c r="I626" s="238"/>
      <c r="J626" s="238"/>
      <c r="K626" s="238"/>
    </row>
    <row r="627" spans="1:11" ht="42.75" customHeight="1">
      <c r="A627" s="233">
        <v>37</v>
      </c>
      <c r="B627" s="238"/>
      <c r="C627" s="250" t="str">
        <f>'[1]Лист2 (2)'!C188</f>
        <v>Вольтметр В72П</v>
      </c>
      <c r="D627" s="252" t="s">
        <v>528</v>
      </c>
      <c r="E627" s="238"/>
      <c r="F627" s="233">
        <f>'[1]Лист2 (2)'!E188</f>
        <v>3</v>
      </c>
      <c r="G627" s="233">
        <v>2021</v>
      </c>
      <c r="H627" s="242">
        <f>'[1]Лист2 (2)'!L188</f>
        <v>2074.6710246599996</v>
      </c>
      <c r="I627" s="238"/>
      <c r="J627" s="238"/>
      <c r="K627" s="238"/>
    </row>
    <row r="628" spans="1:11" ht="42.75" customHeight="1">
      <c r="A628" s="233">
        <v>38</v>
      </c>
      <c r="B628" s="238"/>
      <c r="C628" s="250" t="str">
        <f>'[1]Лист2 (2)'!C189</f>
        <v>Переключатель для вольтметра В72\п</v>
      </c>
      <c r="D628" s="252" t="s">
        <v>528</v>
      </c>
      <c r="E628" s="238"/>
      <c r="F628" s="233">
        <f>'[1]Лист2 (2)'!E189</f>
        <v>3</v>
      </c>
      <c r="G628" s="233">
        <v>2021</v>
      </c>
      <c r="H628" s="242">
        <f>'[1]Лист2 (2)'!L189</f>
        <v>1883.3536799999999</v>
      </c>
      <c r="I628" s="238"/>
      <c r="J628" s="238"/>
      <c r="K628" s="238"/>
    </row>
    <row r="629" spans="1:11" ht="42.75" customHeight="1">
      <c r="A629" s="233">
        <v>39</v>
      </c>
      <c r="B629" s="238"/>
      <c r="C629" s="250" t="str">
        <f>'[1]Лист2 (2)'!C190</f>
        <v>Конденсаторная установка КРМ-0,4  35кВАр IP31</v>
      </c>
      <c r="D629" s="252" t="s">
        <v>528</v>
      </c>
      <c r="E629" s="238"/>
      <c r="F629" s="233">
        <f>'[1]Лист2 (2)'!E190</f>
        <v>2</v>
      </c>
      <c r="G629" s="233">
        <v>2021</v>
      </c>
      <c r="H629" s="242">
        <f>'[1]Лист2 (2)'!L190</f>
        <v>87539.42998475999</v>
      </c>
      <c r="I629" s="238"/>
      <c r="J629" s="238"/>
      <c r="K629" s="238"/>
    </row>
    <row r="630" spans="1:11" ht="42.75" customHeight="1">
      <c r="A630" s="238"/>
      <c r="B630" s="238"/>
      <c r="C630" s="253" t="s">
        <v>589</v>
      </c>
      <c r="D630" s="257"/>
      <c r="E630" s="238"/>
      <c r="F630" s="238"/>
      <c r="G630" s="238"/>
      <c r="H630" s="243">
        <f>SUM(H591:H629)</f>
        <v>1639372.911579936</v>
      </c>
      <c r="I630" s="313" t="s">
        <v>590</v>
      </c>
      <c r="J630" s="313"/>
      <c r="K630" s="313"/>
    </row>
    <row r="631" spans="1:11" ht="42.75" customHeight="1">
      <c r="A631" s="314" t="s">
        <v>635</v>
      </c>
      <c r="B631" s="314"/>
      <c r="C631" s="314"/>
      <c r="D631" s="314"/>
      <c r="E631" s="314"/>
      <c r="F631" s="314"/>
      <c r="G631" s="314"/>
      <c r="H631" s="314"/>
      <c r="I631" s="314"/>
      <c r="J631" s="314"/>
      <c r="K631" s="314"/>
    </row>
    <row r="632" spans="1:11" ht="42.75" customHeight="1">
      <c r="A632" s="233">
        <v>1</v>
      </c>
      <c r="B632" s="238"/>
      <c r="C632" s="245" t="s">
        <v>636</v>
      </c>
      <c r="D632" s="233" t="s">
        <v>528</v>
      </c>
      <c r="E632" s="233"/>
      <c r="F632" s="233">
        <v>2</v>
      </c>
      <c r="G632" s="233">
        <v>2021</v>
      </c>
      <c r="H632" s="258">
        <v>8599370.6699999999</v>
      </c>
      <c r="I632" s="238"/>
      <c r="J632" s="238"/>
      <c r="K632" s="238"/>
    </row>
    <row r="633" spans="1:11" ht="42.75" customHeight="1">
      <c r="A633" s="233"/>
      <c r="B633" s="238"/>
      <c r="C633" s="246" t="s">
        <v>589</v>
      </c>
      <c r="D633" s="238"/>
      <c r="E633" s="238"/>
      <c r="F633" s="238"/>
      <c r="G633" s="238"/>
      <c r="H633" s="259">
        <f>SUM(H632)</f>
        <v>8599370.6699999999</v>
      </c>
      <c r="I633" s="313" t="s">
        <v>637</v>
      </c>
      <c r="J633" s="313"/>
      <c r="K633" s="313"/>
    </row>
    <row r="634" spans="1:11" ht="42.75" customHeight="1">
      <c r="A634" s="314" t="s">
        <v>638</v>
      </c>
      <c r="B634" s="314"/>
      <c r="C634" s="314"/>
      <c r="D634" s="314"/>
      <c r="E634" s="314"/>
      <c r="F634" s="314"/>
      <c r="G634" s="314"/>
      <c r="H634" s="314"/>
      <c r="I634" s="314"/>
      <c r="J634" s="314"/>
      <c r="K634" s="314"/>
    </row>
    <row r="635" spans="1:11" ht="42.75" customHeight="1">
      <c r="A635" s="314" t="s">
        <v>639</v>
      </c>
      <c r="B635" s="314"/>
      <c r="C635" s="314"/>
      <c r="D635" s="314"/>
      <c r="E635" s="314"/>
      <c r="F635" s="314"/>
      <c r="G635" s="314"/>
      <c r="H635" s="314"/>
      <c r="I635" s="314"/>
      <c r="J635" s="314"/>
      <c r="K635" s="314"/>
    </row>
    <row r="636" spans="1:11" ht="42.75" customHeight="1">
      <c r="A636" s="233">
        <v>1</v>
      </c>
      <c r="B636" s="238"/>
      <c r="C636" s="260" t="s">
        <v>640</v>
      </c>
      <c r="D636" s="233" t="s">
        <v>528</v>
      </c>
      <c r="E636" s="238"/>
      <c r="F636" s="233">
        <v>1</v>
      </c>
      <c r="G636" s="233">
        <v>2021</v>
      </c>
      <c r="H636" s="261">
        <v>8856349.0999999996</v>
      </c>
      <c r="I636" s="238"/>
      <c r="J636" s="238"/>
      <c r="K636" s="238"/>
    </row>
    <row r="637" spans="1:11" ht="42.75" customHeight="1">
      <c r="A637" s="238"/>
      <c r="B637" s="238"/>
      <c r="C637" s="262" t="s">
        <v>589</v>
      </c>
      <c r="D637" s="238"/>
      <c r="E637" s="238"/>
      <c r="F637" s="238"/>
      <c r="G637" s="238"/>
      <c r="H637" s="237">
        <f>SUM(H636)</f>
        <v>8856349.0999999996</v>
      </c>
      <c r="I637" s="313" t="s">
        <v>644</v>
      </c>
      <c r="J637" s="313"/>
      <c r="K637" s="313"/>
    </row>
    <row r="638" spans="1:11" ht="42.75" customHeight="1">
      <c r="A638" s="314" t="s">
        <v>641</v>
      </c>
      <c r="B638" s="314"/>
      <c r="C638" s="314"/>
      <c r="D638" s="314"/>
      <c r="E638" s="314"/>
      <c r="F638" s="314"/>
      <c r="G638" s="314"/>
      <c r="H638" s="314"/>
      <c r="I638" s="314"/>
      <c r="J638" s="314"/>
      <c r="K638" s="314"/>
    </row>
    <row r="639" spans="1:11" ht="42.75" customHeight="1">
      <c r="A639" s="314" t="s">
        <v>642</v>
      </c>
      <c r="B639" s="314"/>
      <c r="C639" s="314"/>
      <c r="D639" s="314"/>
      <c r="E639" s="314"/>
      <c r="F639" s="314"/>
      <c r="G639" s="314"/>
      <c r="H639" s="314"/>
      <c r="I639" s="314"/>
      <c r="J639" s="314"/>
      <c r="K639" s="314"/>
    </row>
    <row r="640" spans="1:11" ht="42.75" customHeight="1">
      <c r="A640" s="233">
        <v>1</v>
      </c>
      <c r="B640" s="238"/>
      <c r="C640" s="245" t="s">
        <v>643</v>
      </c>
      <c r="D640" s="233" t="s">
        <v>528</v>
      </c>
      <c r="E640" s="233"/>
      <c r="F640" s="233">
        <v>2</v>
      </c>
      <c r="G640" s="233">
        <v>2021</v>
      </c>
      <c r="H640" s="261">
        <v>1609536.03</v>
      </c>
      <c r="I640" s="238"/>
      <c r="J640" s="238"/>
      <c r="K640" s="238"/>
    </row>
    <row r="641" spans="1:11" ht="42.75" customHeight="1">
      <c r="A641" s="238"/>
      <c r="B641" s="238"/>
      <c r="C641" s="263" t="s">
        <v>589</v>
      </c>
      <c r="D641" s="238"/>
      <c r="E641" s="238"/>
      <c r="F641" s="238"/>
      <c r="G641" s="238"/>
      <c r="H641" s="237">
        <f>SUM(H640)</f>
        <v>1609536.03</v>
      </c>
      <c r="I641" s="313" t="s">
        <v>645</v>
      </c>
      <c r="J641" s="313"/>
      <c r="K641" s="313"/>
    </row>
    <row r="642" spans="1:11">
      <c r="A642" s="314" t="s">
        <v>496</v>
      </c>
      <c r="B642" s="314"/>
      <c r="C642" s="315"/>
      <c r="D642" s="314"/>
      <c r="E642" s="314"/>
      <c r="F642" s="314"/>
      <c r="G642" s="314"/>
      <c r="H642" s="314"/>
      <c r="I642" s="314"/>
      <c r="J642" s="314"/>
      <c r="K642" s="314"/>
    </row>
    <row r="643" spans="1:11" ht="15" customHeight="1">
      <c r="A643" s="187">
        <v>1</v>
      </c>
      <c r="B643" s="187"/>
      <c r="C643" s="187" t="s">
        <v>497</v>
      </c>
      <c r="D643" s="188" t="s">
        <v>208</v>
      </c>
      <c r="E643" s="188"/>
      <c r="F643" s="188">
        <v>1</v>
      </c>
      <c r="G643" s="189">
        <v>35431</v>
      </c>
      <c r="H643" s="190">
        <v>47602.78</v>
      </c>
      <c r="I643" s="190">
        <v>47602.78</v>
      </c>
      <c r="J643" s="190">
        <v>0</v>
      </c>
      <c r="K643" s="192" t="s">
        <v>12</v>
      </c>
    </row>
    <row r="644" spans="1:11" ht="15" customHeight="1">
      <c r="A644" s="193">
        <v>2</v>
      </c>
      <c r="B644" s="193"/>
      <c r="C644" s="193" t="s">
        <v>498</v>
      </c>
      <c r="D644" s="194" t="s">
        <v>208</v>
      </c>
      <c r="E644" s="194"/>
      <c r="F644" s="194">
        <v>1</v>
      </c>
      <c r="G644" s="195">
        <v>34335</v>
      </c>
      <c r="H644" s="191">
        <v>47602.78</v>
      </c>
      <c r="I644" s="191">
        <v>47602.78</v>
      </c>
      <c r="J644" s="191">
        <v>0</v>
      </c>
      <c r="K644" s="196" t="s">
        <v>12</v>
      </c>
    </row>
    <row r="645" spans="1:11">
      <c r="A645" s="193">
        <v>3</v>
      </c>
      <c r="B645" s="193"/>
      <c r="C645" s="193" t="s">
        <v>499</v>
      </c>
      <c r="D645" s="194" t="s">
        <v>208</v>
      </c>
      <c r="E645" s="194"/>
      <c r="F645" s="194">
        <v>1</v>
      </c>
      <c r="G645" s="195">
        <v>34335</v>
      </c>
      <c r="H645" s="191">
        <v>5111.1899999999996</v>
      </c>
      <c r="I645" s="191">
        <v>5111.1899999999996</v>
      </c>
      <c r="J645" s="191">
        <v>0</v>
      </c>
      <c r="K645" s="196" t="s">
        <v>12</v>
      </c>
    </row>
    <row r="646" spans="1:11">
      <c r="A646" s="193">
        <v>4</v>
      </c>
      <c r="B646" s="193"/>
      <c r="C646" s="193" t="s">
        <v>500</v>
      </c>
      <c r="D646" s="194" t="s">
        <v>208</v>
      </c>
      <c r="E646" s="194"/>
      <c r="F646" s="194">
        <v>1</v>
      </c>
      <c r="G646" s="195">
        <v>33239</v>
      </c>
      <c r="H646" s="191">
        <v>5111.1899999999996</v>
      </c>
      <c r="I646" s="191">
        <v>5111.1899999999996</v>
      </c>
      <c r="J646" s="191">
        <v>0</v>
      </c>
      <c r="K646" s="196" t="s">
        <v>12</v>
      </c>
    </row>
    <row r="647" spans="1:11">
      <c r="A647" s="198"/>
      <c r="B647" s="198"/>
      <c r="C647" s="198"/>
      <c r="D647" s="199"/>
      <c r="E647" s="199"/>
      <c r="F647" s="199"/>
      <c r="G647" s="200"/>
      <c r="H647" s="201">
        <f>SUM(H643:H646)</f>
        <v>105427.94</v>
      </c>
      <c r="I647" s="201">
        <f>SUM(I643:I646)</f>
        <v>105427.94</v>
      </c>
      <c r="J647" s="201">
        <v>0</v>
      </c>
      <c r="K647" s="202"/>
    </row>
    <row r="648" spans="1:11">
      <c r="A648" s="311" t="s">
        <v>459</v>
      </c>
      <c r="B648" s="311"/>
      <c r="C648" s="311"/>
      <c r="D648" s="311"/>
      <c r="E648" s="311"/>
      <c r="F648" s="311"/>
      <c r="G648" s="311"/>
      <c r="H648" s="311"/>
      <c r="I648" s="311"/>
      <c r="J648" s="311"/>
      <c r="K648" s="311"/>
    </row>
    <row r="649" spans="1:11" ht="15.75" thickBot="1">
      <c r="A649" s="310" t="s">
        <v>486</v>
      </c>
      <c r="B649" s="310"/>
      <c r="C649" s="310"/>
      <c r="D649" s="310"/>
      <c r="E649" s="310"/>
      <c r="F649" s="310"/>
      <c r="G649" s="310"/>
      <c r="H649" s="310"/>
      <c r="I649" s="310"/>
      <c r="J649" s="310"/>
      <c r="K649" s="310"/>
    </row>
    <row r="650" spans="1:11" ht="36.75" thickBot="1">
      <c r="A650" s="284">
        <v>1</v>
      </c>
      <c r="B650" s="285"/>
      <c r="C650" s="287" t="s">
        <v>693</v>
      </c>
      <c r="D650" s="288" t="s">
        <v>549</v>
      </c>
      <c r="E650" s="287" t="s">
        <v>694</v>
      </c>
      <c r="F650" s="289">
        <v>1</v>
      </c>
      <c r="G650" s="189"/>
      <c r="H650" s="190">
        <v>0</v>
      </c>
      <c r="I650" s="190"/>
      <c r="J650" s="190">
        <v>0</v>
      </c>
      <c r="K650" s="192" t="s">
        <v>15</v>
      </c>
    </row>
    <row r="651" spans="1:11" ht="36.75" thickBot="1">
      <c r="A651" s="286">
        <v>2</v>
      </c>
      <c r="B651" s="283"/>
      <c r="C651" s="290" t="s">
        <v>695</v>
      </c>
      <c r="D651" s="291" t="s">
        <v>549</v>
      </c>
      <c r="E651" s="290" t="s">
        <v>694</v>
      </c>
      <c r="F651" s="292">
        <v>1</v>
      </c>
      <c r="G651" s="189"/>
      <c r="H651" s="190">
        <v>0</v>
      </c>
      <c r="I651" s="190"/>
      <c r="J651" s="190">
        <v>0</v>
      </c>
      <c r="K651" s="192" t="s">
        <v>15</v>
      </c>
    </row>
    <row r="652" spans="1:11" ht="36.75" thickBot="1">
      <c r="A652" s="286">
        <v>3</v>
      </c>
      <c r="B652" s="283"/>
      <c r="C652" s="290" t="s">
        <v>696</v>
      </c>
      <c r="D652" s="291" t="s">
        <v>549</v>
      </c>
      <c r="E652" s="290" t="s">
        <v>694</v>
      </c>
      <c r="F652" s="292">
        <v>1</v>
      </c>
      <c r="G652" s="189"/>
      <c r="H652" s="190">
        <v>0</v>
      </c>
      <c r="I652" s="190"/>
      <c r="J652" s="190">
        <v>0</v>
      </c>
      <c r="K652" s="192" t="s">
        <v>15</v>
      </c>
    </row>
    <row r="653" spans="1:11" ht="36.75" thickBot="1">
      <c r="A653" s="286">
        <v>4</v>
      </c>
      <c r="B653" s="283"/>
      <c r="C653" s="290" t="s">
        <v>697</v>
      </c>
      <c r="D653" s="291" t="s">
        <v>549</v>
      </c>
      <c r="E653" s="290" t="s">
        <v>698</v>
      </c>
      <c r="F653" s="292">
        <v>1</v>
      </c>
      <c r="G653" s="189"/>
      <c r="H653" s="190">
        <v>0</v>
      </c>
      <c r="I653" s="190"/>
      <c r="J653" s="190">
        <v>0</v>
      </c>
      <c r="K653" s="192" t="s">
        <v>15</v>
      </c>
    </row>
    <row r="654" spans="1:11" ht="24.75" thickBot="1">
      <c r="A654" s="286">
        <v>5</v>
      </c>
      <c r="B654" s="283"/>
      <c r="C654" s="290" t="s">
        <v>699</v>
      </c>
      <c r="D654" s="291" t="s">
        <v>549</v>
      </c>
      <c r="E654" s="290"/>
      <c r="F654" s="292">
        <v>1</v>
      </c>
      <c r="G654" s="189"/>
      <c r="H654" s="190">
        <v>0</v>
      </c>
      <c r="I654" s="190"/>
      <c r="J654" s="190">
        <v>0</v>
      </c>
      <c r="K654" s="192" t="s">
        <v>15</v>
      </c>
    </row>
    <row r="655" spans="1:11" ht="24.75" thickBot="1">
      <c r="A655" s="286">
        <v>6</v>
      </c>
      <c r="B655" s="283"/>
      <c r="C655" s="290" t="s">
        <v>700</v>
      </c>
      <c r="D655" s="291" t="s">
        <v>549</v>
      </c>
      <c r="E655" s="290"/>
      <c r="F655" s="292">
        <v>1</v>
      </c>
      <c r="G655" s="189"/>
      <c r="H655" s="190">
        <v>0</v>
      </c>
      <c r="I655" s="190"/>
      <c r="J655" s="190">
        <v>0</v>
      </c>
      <c r="K655" s="192" t="s">
        <v>15</v>
      </c>
    </row>
    <row r="656" spans="1:11" ht="37.5" thickBot="1">
      <c r="A656" s="286">
        <v>7</v>
      </c>
      <c r="B656" s="187"/>
      <c r="C656" s="187" t="s">
        <v>501</v>
      </c>
      <c r="D656" s="188" t="s">
        <v>20</v>
      </c>
      <c r="E656" s="188" t="s">
        <v>502</v>
      </c>
      <c r="F656" s="188">
        <v>1</v>
      </c>
      <c r="G656" s="189"/>
      <c r="H656" s="190">
        <v>0.01</v>
      </c>
      <c r="I656" s="190">
        <v>0.01</v>
      </c>
      <c r="J656" s="190">
        <v>0</v>
      </c>
      <c r="K656" s="192" t="s">
        <v>12</v>
      </c>
    </row>
    <row r="657" spans="1:11" ht="37.5" thickBot="1">
      <c r="A657" s="286">
        <v>8</v>
      </c>
      <c r="B657" s="193"/>
      <c r="C657" s="193" t="s">
        <v>503</v>
      </c>
      <c r="D657" s="194" t="s">
        <v>20</v>
      </c>
      <c r="E657" s="194" t="s">
        <v>504</v>
      </c>
      <c r="F657" s="194">
        <v>1</v>
      </c>
      <c r="G657" s="195"/>
      <c r="H657" s="191">
        <v>0.01</v>
      </c>
      <c r="I657" s="191">
        <v>0.01</v>
      </c>
      <c r="J657" s="191">
        <v>0</v>
      </c>
      <c r="K657" s="196" t="s">
        <v>12</v>
      </c>
    </row>
    <row r="658" spans="1:11" ht="37.5" thickBot="1">
      <c r="A658" s="286">
        <v>9</v>
      </c>
      <c r="B658" s="193"/>
      <c r="C658" s="193" t="s">
        <v>505</v>
      </c>
      <c r="D658" s="194" t="s">
        <v>20</v>
      </c>
      <c r="E658" s="194" t="s">
        <v>506</v>
      </c>
      <c r="F658" s="194">
        <v>1</v>
      </c>
      <c r="G658" s="195"/>
      <c r="H658" s="191">
        <v>0.01</v>
      </c>
      <c r="I658" s="191">
        <v>0.01</v>
      </c>
      <c r="J658" s="191">
        <v>0</v>
      </c>
      <c r="K658" s="196" t="s">
        <v>12</v>
      </c>
    </row>
    <row r="659" spans="1:11" ht="37.5" thickBot="1">
      <c r="A659" s="286">
        <v>10</v>
      </c>
      <c r="B659" s="193"/>
      <c r="C659" s="193" t="s">
        <v>507</v>
      </c>
      <c r="D659" s="194" t="s">
        <v>20</v>
      </c>
      <c r="E659" s="194" t="s">
        <v>508</v>
      </c>
      <c r="F659" s="194">
        <v>1</v>
      </c>
      <c r="G659" s="195"/>
      <c r="H659" s="191">
        <v>0.01</v>
      </c>
      <c r="I659" s="191">
        <v>0.01</v>
      </c>
      <c r="J659" s="191">
        <v>0</v>
      </c>
      <c r="K659" s="196" t="s">
        <v>12</v>
      </c>
    </row>
    <row r="660" spans="1:11" ht="49.5" thickBot="1">
      <c r="A660" s="286">
        <v>11</v>
      </c>
      <c r="B660" s="193"/>
      <c r="C660" s="193" t="s">
        <v>501</v>
      </c>
      <c r="D660" s="194" t="s">
        <v>20</v>
      </c>
      <c r="E660" s="194" t="s">
        <v>509</v>
      </c>
      <c r="F660" s="194">
        <v>1</v>
      </c>
      <c r="G660" s="195"/>
      <c r="H660" s="191">
        <v>0.01</v>
      </c>
      <c r="I660" s="191">
        <v>0.01</v>
      </c>
      <c r="J660" s="191">
        <v>0</v>
      </c>
      <c r="K660" s="196" t="s">
        <v>12</v>
      </c>
    </row>
    <row r="661" spans="1:11" ht="49.5" thickBot="1">
      <c r="A661" s="286">
        <v>12</v>
      </c>
      <c r="B661" s="193"/>
      <c r="C661" s="193" t="s">
        <v>503</v>
      </c>
      <c r="D661" s="194" t="s">
        <v>20</v>
      </c>
      <c r="E661" s="194" t="s">
        <v>510</v>
      </c>
      <c r="F661" s="194">
        <v>1</v>
      </c>
      <c r="G661" s="195"/>
      <c r="H661" s="191">
        <v>0.01</v>
      </c>
      <c r="I661" s="191">
        <v>0.01</v>
      </c>
      <c r="J661" s="191">
        <v>0</v>
      </c>
      <c r="K661" s="196" t="s">
        <v>12</v>
      </c>
    </row>
    <row r="662" spans="1:11" ht="49.5" thickBot="1">
      <c r="A662" s="286">
        <v>13</v>
      </c>
      <c r="B662" s="193"/>
      <c r="C662" s="193" t="s">
        <v>503</v>
      </c>
      <c r="D662" s="194" t="s">
        <v>20</v>
      </c>
      <c r="E662" s="194" t="s">
        <v>511</v>
      </c>
      <c r="F662" s="194">
        <v>1</v>
      </c>
      <c r="G662" s="195"/>
      <c r="H662" s="191">
        <v>0.01</v>
      </c>
      <c r="I662" s="191">
        <v>0.01</v>
      </c>
      <c r="J662" s="191">
        <v>0</v>
      </c>
      <c r="K662" s="196" t="s">
        <v>12</v>
      </c>
    </row>
    <row r="663" spans="1:11" ht="49.5" thickBot="1">
      <c r="A663" s="286">
        <v>14</v>
      </c>
      <c r="B663" s="193"/>
      <c r="C663" s="193" t="s">
        <v>501</v>
      </c>
      <c r="D663" s="194" t="s">
        <v>20</v>
      </c>
      <c r="E663" s="194" t="s">
        <v>512</v>
      </c>
      <c r="F663" s="194">
        <v>1</v>
      </c>
      <c r="G663" s="195"/>
      <c r="H663" s="191">
        <v>0.01</v>
      </c>
      <c r="I663" s="191">
        <v>0.01</v>
      </c>
      <c r="J663" s="191">
        <v>0</v>
      </c>
      <c r="K663" s="196" t="s">
        <v>12</v>
      </c>
    </row>
    <row r="664" spans="1:11" ht="25.5" thickBot="1">
      <c r="A664" s="286">
        <v>15</v>
      </c>
      <c r="B664" s="193"/>
      <c r="C664" s="193" t="s">
        <v>513</v>
      </c>
      <c r="D664" s="194" t="s">
        <v>20</v>
      </c>
      <c r="E664" s="194" t="s">
        <v>514</v>
      </c>
      <c r="F664" s="194">
        <v>1</v>
      </c>
      <c r="G664" s="195"/>
      <c r="H664" s="191">
        <v>0.01</v>
      </c>
      <c r="I664" s="191">
        <v>0.01</v>
      </c>
      <c r="J664" s="191">
        <v>0</v>
      </c>
      <c r="K664" s="196" t="s">
        <v>12</v>
      </c>
    </row>
    <row r="665" spans="1:11" ht="15.75" thickBot="1">
      <c r="A665" s="286">
        <v>16</v>
      </c>
      <c r="B665" s="193"/>
      <c r="C665" s="193" t="s">
        <v>515</v>
      </c>
      <c r="D665" s="194" t="s">
        <v>20</v>
      </c>
      <c r="E665" s="194"/>
      <c r="F665" s="194">
        <v>1</v>
      </c>
      <c r="G665" s="195">
        <v>31260</v>
      </c>
      <c r="H665" s="191">
        <v>64324.99</v>
      </c>
      <c r="I665" s="191">
        <v>64324.99</v>
      </c>
      <c r="J665" s="191">
        <v>0</v>
      </c>
      <c r="K665" s="196" t="s">
        <v>12</v>
      </c>
    </row>
    <row r="666" spans="1:11" ht="25.5" thickBot="1">
      <c r="A666" s="286">
        <v>17</v>
      </c>
      <c r="B666" s="193"/>
      <c r="C666" s="193" t="s">
        <v>516</v>
      </c>
      <c r="D666" s="194" t="s">
        <v>20</v>
      </c>
      <c r="E666" s="194" t="s">
        <v>517</v>
      </c>
      <c r="F666" s="194">
        <v>1</v>
      </c>
      <c r="G666" s="195">
        <v>32509</v>
      </c>
      <c r="H666" s="191">
        <v>28617.24</v>
      </c>
      <c r="I666" s="191">
        <v>24009.86</v>
      </c>
      <c r="J666" s="191">
        <f>H666-I666</f>
        <v>4607.380000000001</v>
      </c>
      <c r="K666" s="196" t="s">
        <v>12</v>
      </c>
    </row>
    <row r="667" spans="1:11" ht="15.75" thickBot="1">
      <c r="A667" s="286">
        <v>18</v>
      </c>
      <c r="B667" s="193"/>
      <c r="C667" s="193" t="s">
        <v>518</v>
      </c>
      <c r="D667" s="194" t="s">
        <v>20</v>
      </c>
      <c r="E667" s="194"/>
      <c r="F667" s="194"/>
      <c r="G667" s="195">
        <v>33025</v>
      </c>
      <c r="H667" s="191">
        <v>21873.79</v>
      </c>
      <c r="I667" s="191">
        <v>21873.79</v>
      </c>
      <c r="J667" s="191">
        <v>0</v>
      </c>
      <c r="K667" s="196" t="s">
        <v>12</v>
      </c>
    </row>
    <row r="668" spans="1:11" ht="25.5" thickBot="1">
      <c r="A668" s="286">
        <v>19</v>
      </c>
      <c r="B668" s="193"/>
      <c r="C668" s="193" t="s">
        <v>501</v>
      </c>
      <c r="D668" s="194" t="s">
        <v>20</v>
      </c>
      <c r="E668" s="194" t="s">
        <v>519</v>
      </c>
      <c r="F668" s="194">
        <v>1</v>
      </c>
      <c r="G668" s="195">
        <v>31048</v>
      </c>
      <c r="H668" s="191">
        <v>48042.73</v>
      </c>
      <c r="I668" s="191">
        <v>48042.73</v>
      </c>
      <c r="J668" s="191">
        <v>0</v>
      </c>
      <c r="K668" s="196" t="s">
        <v>12</v>
      </c>
    </row>
    <row r="669" spans="1:11" ht="15.75" thickBot="1">
      <c r="A669" s="286">
        <v>20</v>
      </c>
      <c r="B669" s="187"/>
      <c r="C669" s="203" t="s">
        <v>520</v>
      </c>
      <c r="D669" s="188" t="s">
        <v>20</v>
      </c>
      <c r="E669" s="188" t="s">
        <v>521</v>
      </c>
      <c r="F669" s="188">
        <v>2</v>
      </c>
      <c r="G669" s="189">
        <v>42003</v>
      </c>
      <c r="H669" s="190">
        <v>21771.51</v>
      </c>
      <c r="I669" s="190">
        <v>0</v>
      </c>
      <c r="J669" s="191">
        <v>21771.51</v>
      </c>
      <c r="K669" s="192" t="s">
        <v>12</v>
      </c>
    </row>
    <row r="670" spans="1:11" ht="15.75" thickBot="1">
      <c r="A670" s="286">
        <v>21</v>
      </c>
      <c r="B670" s="193"/>
      <c r="C670" s="193" t="s">
        <v>494</v>
      </c>
      <c r="D670" s="194" t="s">
        <v>20</v>
      </c>
      <c r="E670" s="194"/>
      <c r="F670" s="194">
        <v>1</v>
      </c>
      <c r="G670" s="195">
        <v>42003</v>
      </c>
      <c r="H670" s="191">
        <v>42180.19</v>
      </c>
      <c r="I670" s="191">
        <v>0</v>
      </c>
      <c r="J670" s="191">
        <v>42180.19</v>
      </c>
      <c r="K670" s="196" t="s">
        <v>12</v>
      </c>
    </row>
    <row r="671" spans="1:11" ht="15.75" thickBot="1">
      <c r="A671" s="286">
        <v>22</v>
      </c>
      <c r="B671" s="193"/>
      <c r="C671" s="193" t="s">
        <v>522</v>
      </c>
      <c r="D671" s="194" t="s">
        <v>20</v>
      </c>
      <c r="E671" s="194"/>
      <c r="F671" s="194">
        <v>1</v>
      </c>
      <c r="G671" s="195">
        <v>42003</v>
      </c>
      <c r="H671" s="191">
        <v>84202.02</v>
      </c>
      <c r="I671" s="191">
        <v>0</v>
      </c>
      <c r="J671" s="191">
        <v>84202.02</v>
      </c>
      <c r="K671" s="196" t="s">
        <v>12</v>
      </c>
    </row>
    <row r="672" spans="1:11" ht="15.75" thickBot="1">
      <c r="A672" s="286">
        <v>23</v>
      </c>
      <c r="B672" s="193"/>
      <c r="C672" s="193" t="s">
        <v>523</v>
      </c>
      <c r="D672" s="194" t="s">
        <v>20</v>
      </c>
      <c r="E672" s="194"/>
      <c r="F672" s="194">
        <v>1</v>
      </c>
      <c r="G672" s="195">
        <v>42003</v>
      </c>
      <c r="H672" s="191">
        <v>4112.45</v>
      </c>
      <c r="I672" s="191">
        <v>0</v>
      </c>
      <c r="J672" s="191">
        <v>4112.45</v>
      </c>
      <c r="K672" s="196" t="s">
        <v>12</v>
      </c>
    </row>
    <row r="673" spans="1:11" ht="15" customHeight="1" thickBot="1">
      <c r="A673" s="286">
        <v>24</v>
      </c>
      <c r="B673" s="193"/>
      <c r="C673" s="193" t="s">
        <v>524</v>
      </c>
      <c r="D673" s="194" t="s">
        <v>20</v>
      </c>
      <c r="E673" s="194"/>
      <c r="F673" s="194">
        <v>1</v>
      </c>
      <c r="G673" s="195">
        <v>42003</v>
      </c>
      <c r="H673" s="191">
        <v>344913</v>
      </c>
      <c r="I673" s="191">
        <v>0</v>
      </c>
      <c r="J673" s="191">
        <v>344913</v>
      </c>
      <c r="K673" s="196" t="s">
        <v>12</v>
      </c>
    </row>
    <row r="674" spans="1:11" ht="15" customHeight="1" thickBot="1">
      <c r="A674" s="286">
        <v>25</v>
      </c>
      <c r="B674" s="193"/>
      <c r="C674" s="193" t="s">
        <v>525</v>
      </c>
      <c r="D674" s="194" t="s">
        <v>20</v>
      </c>
      <c r="E674" s="194"/>
      <c r="F674" s="194">
        <v>1</v>
      </c>
      <c r="G674" s="195">
        <v>42003</v>
      </c>
      <c r="H674" s="191">
        <v>24252.41</v>
      </c>
      <c r="I674" s="191">
        <v>0</v>
      </c>
      <c r="J674" s="191">
        <v>24252.41</v>
      </c>
      <c r="K674" s="196" t="s">
        <v>12</v>
      </c>
    </row>
    <row r="675" spans="1:11" ht="15.75" thickBot="1">
      <c r="A675" s="286">
        <v>26</v>
      </c>
      <c r="B675" s="193"/>
      <c r="C675" s="193" t="s">
        <v>526</v>
      </c>
      <c r="D675" s="194" t="s">
        <v>20</v>
      </c>
      <c r="E675" s="194"/>
      <c r="F675" s="194">
        <v>2</v>
      </c>
      <c r="G675" s="195">
        <v>42003</v>
      </c>
      <c r="H675" s="191">
        <v>874978.75</v>
      </c>
      <c r="I675" s="191">
        <v>0</v>
      </c>
      <c r="J675" s="191">
        <v>874978.75</v>
      </c>
      <c r="K675" s="196" t="s">
        <v>12</v>
      </c>
    </row>
    <row r="676" spans="1:11" ht="25.5" thickBot="1">
      <c r="A676" s="286">
        <v>27</v>
      </c>
      <c r="B676" s="193"/>
      <c r="C676" s="193" t="s">
        <v>527</v>
      </c>
      <c r="D676" s="194" t="s">
        <v>20</v>
      </c>
      <c r="E676" s="194"/>
      <c r="F676" s="194">
        <v>1</v>
      </c>
      <c r="G676" s="195">
        <v>42003</v>
      </c>
      <c r="H676" s="191">
        <v>550012.43000000005</v>
      </c>
      <c r="I676" s="191">
        <v>0</v>
      </c>
      <c r="J676" s="191">
        <v>550012.43000000005</v>
      </c>
      <c r="K676" s="196" t="s">
        <v>12</v>
      </c>
    </row>
    <row r="677" spans="1:11">
      <c r="A677" s="198"/>
      <c r="B677" s="198"/>
      <c r="C677" s="198"/>
      <c r="D677" s="199"/>
      <c r="E677" s="199"/>
      <c r="F677" s="199"/>
      <c r="G677" s="200"/>
      <c r="H677" s="201">
        <f>SUM(H650:H676)</f>
        <v>2109281.6</v>
      </c>
      <c r="I677" s="201">
        <f>SUM(I650:I676)</f>
        <v>158251.46000000002</v>
      </c>
      <c r="J677" s="201">
        <f>SUM(J650:J676)</f>
        <v>1951030.1400000001</v>
      </c>
      <c r="K677" s="202"/>
    </row>
    <row r="678" spans="1:11">
      <c r="A678" s="311" t="s">
        <v>681</v>
      </c>
      <c r="B678" s="311"/>
      <c r="C678" s="311"/>
      <c r="D678" s="311"/>
      <c r="E678" s="311"/>
      <c r="F678" s="311"/>
      <c r="G678" s="311"/>
      <c r="H678" s="311"/>
      <c r="I678" s="311"/>
      <c r="J678" s="311"/>
      <c r="K678" s="311"/>
    </row>
    <row r="679" spans="1:11">
      <c r="A679" s="310" t="s">
        <v>486</v>
      </c>
      <c r="B679" s="310"/>
      <c r="C679" s="310"/>
      <c r="D679" s="310"/>
      <c r="E679" s="310"/>
      <c r="F679" s="310"/>
      <c r="G679" s="310"/>
      <c r="H679" s="310"/>
      <c r="I679" s="310"/>
      <c r="J679" s="310"/>
      <c r="K679" s="310"/>
    </row>
    <row r="680" spans="1:11">
      <c r="A680" s="187">
        <v>1</v>
      </c>
      <c r="B680" s="187"/>
      <c r="C680" s="187" t="s">
        <v>515</v>
      </c>
      <c r="D680" s="188" t="s">
        <v>528</v>
      </c>
      <c r="E680" s="188"/>
      <c r="F680" s="188">
        <v>1</v>
      </c>
      <c r="G680" s="189">
        <v>31260</v>
      </c>
      <c r="H680" s="190">
        <v>93601.44</v>
      </c>
      <c r="I680" s="190">
        <v>93601.44</v>
      </c>
      <c r="J680" s="190">
        <f t="shared" ref="J680:J689" si="19">H680-I680</f>
        <v>0</v>
      </c>
      <c r="K680" s="192" t="s">
        <v>12</v>
      </c>
    </row>
    <row r="681" spans="1:11">
      <c r="A681" s="193">
        <v>2</v>
      </c>
      <c r="B681" s="193"/>
      <c r="C681" s="193" t="s">
        <v>503</v>
      </c>
      <c r="D681" s="194" t="s">
        <v>528</v>
      </c>
      <c r="E681" s="194" t="s">
        <v>529</v>
      </c>
      <c r="F681" s="194">
        <v>1</v>
      </c>
      <c r="G681" s="195">
        <v>34143</v>
      </c>
      <c r="H681" s="191">
        <v>50565.22</v>
      </c>
      <c r="I681" s="191">
        <v>50565.22</v>
      </c>
      <c r="J681" s="191">
        <f t="shared" si="19"/>
        <v>0</v>
      </c>
      <c r="K681" s="196" t="s">
        <v>12</v>
      </c>
    </row>
    <row r="682" spans="1:11">
      <c r="A682" s="193">
        <v>3</v>
      </c>
      <c r="B682" s="193"/>
      <c r="C682" s="193" t="s">
        <v>518</v>
      </c>
      <c r="D682" s="194" t="s">
        <v>20</v>
      </c>
      <c r="E682" s="194"/>
      <c r="F682" s="194">
        <v>1</v>
      </c>
      <c r="G682" s="195">
        <v>33025</v>
      </c>
      <c r="H682" s="191">
        <v>21873.79</v>
      </c>
      <c r="I682" s="191">
        <v>21873.79</v>
      </c>
      <c r="J682" s="191">
        <f t="shared" si="19"/>
        <v>0</v>
      </c>
      <c r="K682" s="196" t="s">
        <v>12</v>
      </c>
    </row>
    <row r="683" spans="1:11" ht="24.75">
      <c r="A683" s="193">
        <v>4</v>
      </c>
      <c r="B683" s="193"/>
      <c r="C683" s="193" t="s">
        <v>530</v>
      </c>
      <c r="D683" s="194" t="s">
        <v>20</v>
      </c>
      <c r="E683" s="194" t="s">
        <v>531</v>
      </c>
      <c r="F683" s="194">
        <v>1</v>
      </c>
      <c r="G683" s="195">
        <v>32752</v>
      </c>
      <c r="H683" s="191">
        <v>28617.24</v>
      </c>
      <c r="I683" s="191">
        <v>24009.86</v>
      </c>
      <c r="J683" s="191">
        <f t="shared" si="19"/>
        <v>4607.380000000001</v>
      </c>
      <c r="K683" s="196" t="s">
        <v>12</v>
      </c>
    </row>
    <row r="684" spans="1:11" ht="24.75">
      <c r="A684" s="198">
        <v>5</v>
      </c>
      <c r="B684" s="198"/>
      <c r="C684" s="198" t="s">
        <v>532</v>
      </c>
      <c r="D684" s="194" t="s">
        <v>20</v>
      </c>
      <c r="E684" s="199" t="s">
        <v>533</v>
      </c>
      <c r="F684" s="199">
        <v>1</v>
      </c>
      <c r="G684" s="200">
        <v>42292</v>
      </c>
      <c r="H684" s="204">
        <v>578842.6</v>
      </c>
      <c r="I684" s="204">
        <v>0</v>
      </c>
      <c r="J684" s="191">
        <f t="shared" si="19"/>
        <v>578842.6</v>
      </c>
      <c r="K684" s="196" t="s">
        <v>12</v>
      </c>
    </row>
    <row r="685" spans="1:11">
      <c r="A685" s="198">
        <v>6</v>
      </c>
      <c r="B685" s="193"/>
      <c r="C685" s="193" t="s">
        <v>520</v>
      </c>
      <c r="D685" s="194" t="s">
        <v>528</v>
      </c>
      <c r="E685" s="194"/>
      <c r="F685" s="194">
        <v>2</v>
      </c>
      <c r="G685" s="195">
        <v>42003</v>
      </c>
      <c r="H685" s="191">
        <v>20806.11</v>
      </c>
      <c r="I685" s="191">
        <v>0</v>
      </c>
      <c r="J685" s="191">
        <f t="shared" si="19"/>
        <v>20806.11</v>
      </c>
      <c r="K685" s="196"/>
    </row>
    <row r="686" spans="1:11" ht="15" customHeight="1">
      <c r="A686" s="187">
        <v>7</v>
      </c>
      <c r="B686" s="187"/>
      <c r="C686" s="187" t="s">
        <v>524</v>
      </c>
      <c r="D686" s="188" t="s">
        <v>528</v>
      </c>
      <c r="E686" s="188"/>
      <c r="F686" s="188">
        <v>1</v>
      </c>
      <c r="G686" s="189">
        <v>42003</v>
      </c>
      <c r="H686" s="190">
        <v>324502.14</v>
      </c>
      <c r="I686" s="190">
        <v>0</v>
      </c>
      <c r="J686" s="190">
        <f t="shared" si="19"/>
        <v>324502.14</v>
      </c>
      <c r="K686" s="192" t="s">
        <v>12</v>
      </c>
    </row>
    <row r="687" spans="1:11" ht="15" customHeight="1">
      <c r="A687" s="193">
        <v>8</v>
      </c>
      <c r="B687" s="193"/>
      <c r="C687" s="193" t="s">
        <v>534</v>
      </c>
      <c r="D687" s="194" t="s">
        <v>528</v>
      </c>
      <c r="E687" s="194"/>
      <c r="F687" s="194">
        <v>2</v>
      </c>
      <c r="G687" s="195">
        <v>42003</v>
      </c>
      <c r="H687" s="191">
        <v>1561314</v>
      </c>
      <c r="I687" s="191"/>
      <c r="J687" s="191">
        <f t="shared" si="19"/>
        <v>1561314</v>
      </c>
      <c r="K687" s="196" t="s">
        <v>12</v>
      </c>
    </row>
    <row r="688" spans="1:11">
      <c r="A688" s="193">
        <v>9</v>
      </c>
      <c r="B688" s="193"/>
      <c r="C688" s="193" t="s">
        <v>535</v>
      </c>
      <c r="D688" s="194" t="s">
        <v>20</v>
      </c>
      <c r="E688" s="194"/>
      <c r="F688" s="194">
        <v>1</v>
      </c>
      <c r="G688" s="195">
        <v>42003</v>
      </c>
      <c r="H688" s="191">
        <v>686248.5</v>
      </c>
      <c r="I688" s="191"/>
      <c r="J688" s="191">
        <f t="shared" si="19"/>
        <v>686248.5</v>
      </c>
      <c r="K688" s="196" t="s">
        <v>12</v>
      </c>
    </row>
    <row r="689" spans="1:11">
      <c r="A689" s="193">
        <v>10</v>
      </c>
      <c r="B689" s="193"/>
      <c r="C689" s="193" t="s">
        <v>536</v>
      </c>
      <c r="D689" s="194" t="s">
        <v>20</v>
      </c>
      <c r="E689" s="194"/>
      <c r="F689" s="194">
        <v>1</v>
      </c>
      <c r="G689" s="195">
        <v>42003</v>
      </c>
      <c r="H689" s="191">
        <v>406002</v>
      </c>
      <c r="I689" s="191"/>
      <c r="J689" s="191">
        <f t="shared" si="19"/>
        <v>406002</v>
      </c>
      <c r="K689" s="196" t="s">
        <v>12</v>
      </c>
    </row>
    <row r="690" spans="1:11">
      <c r="A690" s="198"/>
      <c r="B690" s="198"/>
      <c r="C690" s="198"/>
      <c r="D690" s="199"/>
      <c r="E690" s="199"/>
      <c r="F690" s="199"/>
      <c r="G690" s="200"/>
      <c r="H690" s="201">
        <f>SUM(H680:H689)</f>
        <v>3772373.04</v>
      </c>
      <c r="I690" s="201">
        <f>SUM(I680:I689)</f>
        <v>190050.31</v>
      </c>
      <c r="J690" s="201">
        <f>SUM(J680:J689)</f>
        <v>3582322.73</v>
      </c>
      <c r="K690" s="202"/>
    </row>
    <row r="691" spans="1:11">
      <c r="A691" s="311" t="s">
        <v>537</v>
      </c>
      <c r="B691" s="311"/>
      <c r="C691" s="311"/>
      <c r="D691" s="311"/>
      <c r="E691" s="311"/>
      <c r="F691" s="311"/>
      <c r="G691" s="311"/>
      <c r="H691" s="311"/>
      <c r="I691" s="311"/>
      <c r="J691" s="311"/>
      <c r="K691" s="311"/>
    </row>
    <row r="692" spans="1:11">
      <c r="A692" s="310" t="s">
        <v>486</v>
      </c>
      <c r="B692" s="310"/>
      <c r="C692" s="310"/>
      <c r="D692" s="310"/>
      <c r="E692" s="310"/>
      <c r="F692" s="310"/>
      <c r="G692" s="310"/>
      <c r="H692" s="310"/>
      <c r="I692" s="310"/>
      <c r="J692" s="310"/>
      <c r="K692" s="310"/>
    </row>
    <row r="693" spans="1:11">
      <c r="A693" s="187">
        <v>1</v>
      </c>
      <c r="B693" s="187"/>
      <c r="C693" s="187" t="s">
        <v>538</v>
      </c>
      <c r="D693" s="188" t="s">
        <v>528</v>
      </c>
      <c r="E693" s="188"/>
      <c r="F693" s="188">
        <v>2</v>
      </c>
      <c r="G693" s="189">
        <v>42003</v>
      </c>
      <c r="H693" s="190">
        <v>77603.899999999994</v>
      </c>
      <c r="I693" s="190"/>
      <c r="J693" s="190">
        <f>H693-I693</f>
        <v>77603.899999999994</v>
      </c>
      <c r="K693" s="192" t="s">
        <v>12</v>
      </c>
    </row>
    <row r="694" spans="1:11" ht="15" customHeight="1">
      <c r="A694" s="193">
        <v>2</v>
      </c>
      <c r="B694" s="193"/>
      <c r="C694" s="193" t="s">
        <v>539</v>
      </c>
      <c r="D694" s="194" t="s">
        <v>528</v>
      </c>
      <c r="E694" s="194"/>
      <c r="F694" s="194">
        <v>2</v>
      </c>
      <c r="G694" s="195">
        <v>42003</v>
      </c>
      <c r="H694" s="191">
        <v>20026.68</v>
      </c>
      <c r="I694" s="191"/>
      <c r="J694" s="191">
        <f>H694-I694</f>
        <v>20026.68</v>
      </c>
      <c r="K694" s="196" t="s">
        <v>12</v>
      </c>
    </row>
    <row r="695" spans="1:11" ht="15" customHeight="1">
      <c r="A695" s="193">
        <v>3</v>
      </c>
      <c r="B695" s="193"/>
      <c r="C695" s="193" t="s">
        <v>540</v>
      </c>
      <c r="D695" s="194" t="s">
        <v>20</v>
      </c>
      <c r="E695" s="194"/>
      <c r="F695" s="194">
        <v>2</v>
      </c>
      <c r="G695" s="195">
        <v>42003</v>
      </c>
      <c r="H695" s="191">
        <v>3611636</v>
      </c>
      <c r="I695" s="191"/>
      <c r="J695" s="191">
        <f>H695-I695</f>
        <v>3611636</v>
      </c>
      <c r="K695" s="196" t="s">
        <v>12</v>
      </c>
    </row>
    <row r="696" spans="1:11" ht="24.75">
      <c r="A696" s="193">
        <v>4</v>
      </c>
      <c r="B696" s="193"/>
      <c r="C696" s="193" t="s">
        <v>541</v>
      </c>
      <c r="D696" s="194" t="s">
        <v>20</v>
      </c>
      <c r="E696" s="194"/>
      <c r="F696" s="194">
        <v>1</v>
      </c>
      <c r="G696" s="195">
        <v>42003</v>
      </c>
      <c r="H696" s="191">
        <v>1069387.75</v>
      </c>
      <c r="I696" s="191"/>
      <c r="J696" s="191">
        <f>H696-I696</f>
        <v>1069387.75</v>
      </c>
      <c r="K696" s="196" t="s">
        <v>12</v>
      </c>
    </row>
    <row r="697" spans="1:11" ht="24.75">
      <c r="A697" s="198">
        <v>5</v>
      </c>
      <c r="B697" s="198"/>
      <c r="C697" s="198" t="s">
        <v>542</v>
      </c>
      <c r="D697" s="199" t="s">
        <v>20</v>
      </c>
      <c r="E697" s="199"/>
      <c r="F697" s="199">
        <v>1</v>
      </c>
      <c r="G697" s="200">
        <v>42003</v>
      </c>
      <c r="H697" s="204">
        <v>2183240.46</v>
      </c>
      <c r="I697" s="204"/>
      <c r="J697" s="204">
        <f>H697-I697</f>
        <v>2183240.46</v>
      </c>
      <c r="K697" s="202" t="s">
        <v>12</v>
      </c>
    </row>
    <row r="698" spans="1:11">
      <c r="A698" s="198"/>
      <c r="B698" s="198"/>
      <c r="C698" s="198"/>
      <c r="D698" s="199"/>
      <c r="E698" s="199"/>
      <c r="F698" s="199"/>
      <c r="G698" s="200"/>
      <c r="H698" s="201">
        <f>SUM(H693:H697)</f>
        <v>6961894.79</v>
      </c>
      <c r="I698" s="201"/>
      <c r="J698" s="201">
        <f>SUM(J693:J697)</f>
        <v>6961894.79</v>
      </c>
      <c r="K698" s="202"/>
    </row>
    <row r="699" spans="1:11">
      <c r="A699" s="312" t="s">
        <v>682</v>
      </c>
      <c r="B699" s="312"/>
      <c r="C699" s="312"/>
      <c r="D699" s="312"/>
      <c r="E699" s="312"/>
      <c r="F699" s="312"/>
      <c r="G699" s="312"/>
      <c r="H699" s="312"/>
      <c r="I699" s="312"/>
      <c r="J699" s="312"/>
      <c r="K699" s="312"/>
    </row>
    <row r="700" spans="1:11">
      <c r="A700" s="310" t="s">
        <v>486</v>
      </c>
      <c r="B700" s="310"/>
      <c r="C700" s="310"/>
      <c r="D700" s="310"/>
      <c r="E700" s="310"/>
      <c r="F700" s="310"/>
      <c r="G700" s="310"/>
      <c r="H700" s="310"/>
      <c r="I700" s="310"/>
      <c r="J700" s="310"/>
      <c r="K700" s="310"/>
    </row>
    <row r="701" spans="1:11" ht="24.75">
      <c r="A701" s="193">
        <v>1</v>
      </c>
      <c r="B701" s="193"/>
      <c r="C701" s="193" t="s">
        <v>684</v>
      </c>
      <c r="D701" s="194" t="s">
        <v>20</v>
      </c>
      <c r="E701" s="193"/>
      <c r="F701" s="194">
        <v>2</v>
      </c>
      <c r="G701" s="195"/>
      <c r="H701" s="191">
        <v>0</v>
      </c>
      <c r="I701" s="191">
        <v>0</v>
      </c>
      <c r="J701" s="191">
        <v>0</v>
      </c>
      <c r="K701" s="196" t="s">
        <v>12</v>
      </c>
    </row>
    <row r="702" spans="1:11">
      <c r="A702" s="193">
        <v>2</v>
      </c>
      <c r="B702" s="193"/>
      <c r="C702" s="193" t="s">
        <v>685</v>
      </c>
      <c r="D702" s="194" t="s">
        <v>20</v>
      </c>
      <c r="E702" s="193"/>
      <c r="F702" s="194">
        <v>1</v>
      </c>
      <c r="G702" s="195"/>
      <c r="H702" s="191">
        <v>0</v>
      </c>
      <c r="I702" s="191">
        <v>0</v>
      </c>
      <c r="J702" s="191">
        <v>0</v>
      </c>
      <c r="K702" s="196" t="s">
        <v>12</v>
      </c>
    </row>
    <row r="703" spans="1:11">
      <c r="A703" s="198"/>
      <c r="B703" s="198"/>
      <c r="C703" s="198"/>
      <c r="D703" s="199"/>
      <c r="E703" s="198"/>
      <c r="F703" s="199"/>
      <c r="G703" s="200"/>
      <c r="H703" s="201">
        <f>SUM(H699:H702)</f>
        <v>0</v>
      </c>
      <c r="I703" s="201"/>
      <c r="J703" s="201">
        <f>SUM(J699:J702)</f>
        <v>0</v>
      </c>
      <c r="K703" s="202"/>
    </row>
    <row r="704" spans="1:11">
      <c r="A704" s="312" t="s">
        <v>683</v>
      </c>
      <c r="B704" s="312"/>
      <c r="C704" s="312"/>
      <c r="D704" s="312"/>
      <c r="E704" s="312"/>
      <c r="F704" s="312"/>
      <c r="G704" s="312"/>
      <c r="H704" s="312"/>
      <c r="I704" s="312"/>
      <c r="J704" s="312"/>
      <c r="K704" s="312"/>
    </row>
    <row r="705" spans="1:11">
      <c r="A705" s="310" t="s">
        <v>486</v>
      </c>
      <c r="B705" s="310"/>
      <c r="C705" s="310"/>
      <c r="D705" s="310"/>
      <c r="E705" s="310"/>
      <c r="F705" s="310"/>
      <c r="G705" s="310"/>
      <c r="H705" s="310"/>
      <c r="I705" s="310"/>
      <c r="J705" s="310"/>
      <c r="K705" s="310"/>
    </row>
    <row r="706" spans="1:11" ht="28.5" customHeight="1">
      <c r="A706" s="187">
        <v>1</v>
      </c>
      <c r="B706" s="187"/>
      <c r="C706" s="187" t="s">
        <v>543</v>
      </c>
      <c r="D706" s="188" t="s">
        <v>528</v>
      </c>
      <c r="E706" s="187"/>
      <c r="F706" s="188">
        <v>2</v>
      </c>
      <c r="G706" s="189">
        <v>42003</v>
      </c>
      <c r="H706" s="190">
        <v>343674</v>
      </c>
      <c r="I706" s="190"/>
      <c r="J706" s="190">
        <f>H706-I706</f>
        <v>343674</v>
      </c>
      <c r="K706" s="192" t="s">
        <v>12</v>
      </c>
    </row>
    <row r="707" spans="1:11" ht="24.75">
      <c r="A707" s="193">
        <v>2</v>
      </c>
      <c r="B707" s="193"/>
      <c r="C707" s="193" t="s">
        <v>544</v>
      </c>
      <c r="D707" s="194" t="s">
        <v>528</v>
      </c>
      <c r="E707" s="193"/>
      <c r="F707" s="194">
        <v>2</v>
      </c>
      <c r="G707" s="195">
        <v>42003</v>
      </c>
      <c r="H707" s="191">
        <v>65521.71</v>
      </c>
      <c r="I707" s="191"/>
      <c r="J707" s="191">
        <f>H707-I707</f>
        <v>65521.71</v>
      </c>
      <c r="K707" s="196" t="s">
        <v>12</v>
      </c>
    </row>
    <row r="708" spans="1:11">
      <c r="A708" s="193">
        <v>3</v>
      </c>
      <c r="B708" s="193"/>
      <c r="C708" s="193" t="s">
        <v>545</v>
      </c>
      <c r="D708" s="194" t="s">
        <v>20</v>
      </c>
      <c r="E708" s="193"/>
      <c r="F708" s="194">
        <v>1</v>
      </c>
      <c r="G708" s="195">
        <v>42003</v>
      </c>
      <c r="H708" s="191">
        <v>135372.9</v>
      </c>
      <c r="I708" s="191"/>
      <c r="J708" s="191">
        <f>H708-I708</f>
        <v>135372.9</v>
      </c>
      <c r="K708" s="196" t="s">
        <v>12</v>
      </c>
    </row>
    <row r="709" spans="1:11" ht="15" customHeight="1">
      <c r="A709" s="193">
        <v>4</v>
      </c>
      <c r="B709" s="193"/>
      <c r="C709" s="193" t="s">
        <v>546</v>
      </c>
      <c r="D709" s="194" t="s">
        <v>20</v>
      </c>
      <c r="E709" s="193"/>
      <c r="F709" s="194">
        <v>1</v>
      </c>
      <c r="G709" s="195">
        <v>42003</v>
      </c>
      <c r="H709" s="191">
        <v>244633.14</v>
      </c>
      <c r="I709" s="191"/>
      <c r="J709" s="191">
        <f>H709-I709</f>
        <v>244633.14</v>
      </c>
      <c r="K709" s="196" t="s">
        <v>12</v>
      </c>
    </row>
    <row r="710" spans="1:11" ht="15" customHeight="1">
      <c r="A710" s="198"/>
      <c r="B710" s="198"/>
      <c r="C710" s="198"/>
      <c r="D710" s="199"/>
      <c r="E710" s="198"/>
      <c r="F710" s="199"/>
      <c r="G710" s="200"/>
      <c r="H710" s="201">
        <f>SUM(H706:H709)</f>
        <v>789201.75</v>
      </c>
      <c r="I710" s="201"/>
      <c r="J710" s="201">
        <f>SUM(J706:J709)</f>
        <v>789201.75</v>
      </c>
      <c r="K710" s="202"/>
    </row>
    <row r="711" spans="1:11">
      <c r="A711" s="311" t="s">
        <v>547</v>
      </c>
      <c r="B711" s="311"/>
      <c r="C711" s="311"/>
      <c r="D711" s="311"/>
      <c r="E711" s="311"/>
      <c r="F711" s="311"/>
      <c r="G711" s="311"/>
      <c r="H711" s="311"/>
      <c r="I711" s="311"/>
      <c r="J711" s="311"/>
      <c r="K711" s="311"/>
    </row>
    <row r="712" spans="1:11">
      <c r="A712" s="310" t="s">
        <v>486</v>
      </c>
      <c r="B712" s="310"/>
      <c r="C712" s="310"/>
      <c r="D712" s="310"/>
      <c r="E712" s="310"/>
      <c r="F712" s="310"/>
      <c r="G712" s="310"/>
      <c r="H712" s="310"/>
      <c r="I712" s="310"/>
      <c r="J712" s="310"/>
      <c r="K712" s="310"/>
    </row>
    <row r="713" spans="1:11" ht="24.75">
      <c r="A713" s="187">
        <v>1</v>
      </c>
      <c r="B713" s="187"/>
      <c r="C713" s="187" t="s">
        <v>543</v>
      </c>
      <c r="D713" s="188" t="s">
        <v>528</v>
      </c>
      <c r="E713" s="188"/>
      <c r="F713" s="188">
        <v>1</v>
      </c>
      <c r="G713" s="189">
        <v>42003</v>
      </c>
      <c r="H713" s="190">
        <v>79991</v>
      </c>
      <c r="I713" s="190"/>
      <c r="J713" s="190">
        <f>H713-I713</f>
        <v>79991</v>
      </c>
      <c r="K713" s="192" t="s">
        <v>12</v>
      </c>
    </row>
    <row r="714" spans="1:11" ht="15" customHeight="1">
      <c r="A714" s="193">
        <v>2</v>
      </c>
      <c r="B714" s="193"/>
      <c r="C714" s="193" t="s">
        <v>544</v>
      </c>
      <c r="D714" s="194" t="s">
        <v>528</v>
      </c>
      <c r="E714" s="194"/>
      <c r="F714" s="194">
        <v>1</v>
      </c>
      <c r="G714" s="195">
        <v>42003</v>
      </c>
      <c r="H714" s="191">
        <v>472074.31</v>
      </c>
      <c r="I714" s="191"/>
      <c r="J714" s="191">
        <f>H714-I714</f>
        <v>472074.31</v>
      </c>
      <c r="K714" s="196" t="s">
        <v>12</v>
      </c>
    </row>
    <row r="715" spans="1:11" ht="15" customHeight="1">
      <c r="A715" s="193">
        <v>3</v>
      </c>
      <c r="B715" s="193"/>
      <c r="C715" s="193" t="s">
        <v>545</v>
      </c>
      <c r="D715" s="194" t="s">
        <v>20</v>
      </c>
      <c r="E715" s="194"/>
      <c r="F715" s="194">
        <v>1</v>
      </c>
      <c r="G715" s="195">
        <v>42003</v>
      </c>
      <c r="H715" s="191">
        <v>165267.54</v>
      </c>
      <c r="I715" s="191"/>
      <c r="J715" s="191">
        <f>H715-I715</f>
        <v>165267.54</v>
      </c>
      <c r="K715" s="196" t="s">
        <v>12</v>
      </c>
    </row>
    <row r="716" spans="1:11">
      <c r="A716" s="193">
        <v>4</v>
      </c>
      <c r="B716" s="193"/>
      <c r="C716" s="193" t="s">
        <v>546</v>
      </c>
      <c r="D716" s="194" t="s">
        <v>20</v>
      </c>
      <c r="E716" s="194"/>
      <c r="F716" s="194">
        <v>1</v>
      </c>
      <c r="G716" s="195">
        <v>42003</v>
      </c>
      <c r="H716" s="191">
        <v>206499.9</v>
      </c>
      <c r="I716" s="191"/>
      <c r="J716" s="191">
        <f>H716-I716</f>
        <v>206499.9</v>
      </c>
      <c r="K716" s="196" t="s">
        <v>12</v>
      </c>
    </row>
    <row r="717" spans="1:11" ht="36.75">
      <c r="A717" s="198">
        <v>5</v>
      </c>
      <c r="B717" s="198"/>
      <c r="C717" s="209" t="s">
        <v>548</v>
      </c>
      <c r="D717" s="210" t="s">
        <v>549</v>
      </c>
      <c r="E717" s="88" t="s">
        <v>550</v>
      </c>
      <c r="F717" s="93">
        <v>1</v>
      </c>
      <c r="G717" s="211">
        <v>2016</v>
      </c>
      <c r="H717" s="212">
        <v>81000</v>
      </c>
      <c r="I717" s="212">
        <v>0</v>
      </c>
      <c r="J717" s="212">
        <v>81000</v>
      </c>
      <c r="K717" s="213" t="s">
        <v>15</v>
      </c>
    </row>
    <row r="718" spans="1:11">
      <c r="A718" s="198"/>
      <c r="B718" s="198"/>
      <c r="C718" s="198"/>
      <c r="D718" s="199"/>
      <c r="E718" s="199"/>
      <c r="F718" s="199"/>
      <c r="G718" s="200"/>
      <c r="H718" s="201">
        <f>SUM(H713:H717)</f>
        <v>1004832.7500000001</v>
      </c>
      <c r="I718" s="201">
        <f t="shared" ref="I718:J718" si="20">SUM(I713:I717)</f>
        <v>0</v>
      </c>
      <c r="J718" s="201">
        <f t="shared" si="20"/>
        <v>1004832.7500000001</v>
      </c>
      <c r="K718" s="202"/>
    </row>
    <row r="719" spans="1:11" ht="15" customHeight="1">
      <c r="A719" s="311" t="s">
        <v>471</v>
      </c>
      <c r="B719" s="311"/>
      <c r="C719" s="311"/>
      <c r="D719" s="311"/>
      <c r="E719" s="311"/>
      <c r="F719" s="311"/>
      <c r="G719" s="311"/>
      <c r="H719" s="311"/>
      <c r="I719" s="311"/>
      <c r="J719" s="311"/>
      <c r="K719" s="311"/>
    </row>
    <row r="720" spans="1:11" ht="15" customHeight="1">
      <c r="A720" s="310" t="s">
        <v>486</v>
      </c>
      <c r="B720" s="310"/>
      <c r="C720" s="310"/>
      <c r="D720" s="310"/>
      <c r="E720" s="310"/>
      <c r="F720" s="310"/>
      <c r="G720" s="310"/>
      <c r="H720" s="310"/>
      <c r="I720" s="310"/>
      <c r="J720" s="310"/>
      <c r="K720" s="310"/>
    </row>
    <row r="721" spans="1:11" ht="24.75">
      <c r="A721" s="187">
        <v>1</v>
      </c>
      <c r="B721" s="187"/>
      <c r="C721" s="187" t="s">
        <v>551</v>
      </c>
      <c r="D721" s="187"/>
      <c r="E721" s="188" t="s">
        <v>552</v>
      </c>
      <c r="F721" s="188">
        <v>1</v>
      </c>
      <c r="G721" s="189">
        <v>35724</v>
      </c>
      <c r="H721" s="190">
        <v>63900</v>
      </c>
      <c r="I721" s="190">
        <v>63900</v>
      </c>
      <c r="J721" s="190">
        <v>0</v>
      </c>
      <c r="K721" s="192" t="s">
        <v>12</v>
      </c>
    </row>
    <row r="722" spans="1:11" ht="24.75">
      <c r="A722" s="193">
        <v>2</v>
      </c>
      <c r="B722" s="193"/>
      <c r="C722" s="193" t="s">
        <v>553</v>
      </c>
      <c r="D722" s="193"/>
      <c r="E722" s="194" t="s">
        <v>554</v>
      </c>
      <c r="F722" s="194">
        <v>1</v>
      </c>
      <c r="G722" s="195"/>
      <c r="H722" s="191">
        <v>7800</v>
      </c>
      <c r="I722" s="191">
        <v>7800</v>
      </c>
      <c r="J722" s="191">
        <v>0</v>
      </c>
      <c r="K722" s="196" t="s">
        <v>12</v>
      </c>
    </row>
    <row r="723" spans="1:11">
      <c r="A723" s="198"/>
      <c r="B723" s="198"/>
      <c r="C723" s="198"/>
      <c r="D723" s="198"/>
      <c r="E723" s="199"/>
      <c r="F723" s="199"/>
      <c r="G723" s="200"/>
      <c r="H723" s="201">
        <f>SUM(H721:H722)</f>
        <v>71700</v>
      </c>
      <c r="I723" s="201">
        <f>SUM(I721:I722)</f>
        <v>71700</v>
      </c>
      <c r="J723" s="201">
        <v>0</v>
      </c>
      <c r="K723" s="202"/>
    </row>
    <row r="724" spans="1:11">
      <c r="A724" s="311" t="s">
        <v>555</v>
      </c>
      <c r="B724" s="311"/>
      <c r="C724" s="311"/>
      <c r="D724" s="311"/>
      <c r="E724" s="311"/>
      <c r="F724" s="311"/>
      <c r="G724" s="311"/>
      <c r="H724" s="311"/>
      <c r="I724" s="311"/>
      <c r="J724" s="311"/>
      <c r="K724" s="311"/>
    </row>
    <row r="725" spans="1:11">
      <c r="A725" s="310" t="s">
        <v>486</v>
      </c>
      <c r="B725" s="310"/>
      <c r="C725" s="310"/>
      <c r="D725" s="310"/>
      <c r="E725" s="310"/>
      <c r="F725" s="310"/>
      <c r="G725" s="310"/>
      <c r="H725" s="310"/>
      <c r="I725" s="310"/>
      <c r="J725" s="310"/>
      <c r="K725" s="310"/>
    </row>
    <row r="726" spans="1:11">
      <c r="A726" s="187">
        <v>1</v>
      </c>
      <c r="B726" s="187"/>
      <c r="C726" s="187" t="s">
        <v>556</v>
      </c>
      <c r="D726" s="187"/>
      <c r="E726" s="187"/>
      <c r="F726" s="188">
        <v>1</v>
      </c>
      <c r="G726" s="189">
        <v>42003</v>
      </c>
      <c r="H726" s="190">
        <v>423707</v>
      </c>
      <c r="I726" s="190">
        <v>0</v>
      </c>
      <c r="J726" s="190">
        <v>423707</v>
      </c>
      <c r="K726" s="192" t="s">
        <v>12</v>
      </c>
    </row>
    <row r="727" spans="1:11">
      <c r="A727" s="193"/>
      <c r="B727" s="193"/>
      <c r="C727" s="193"/>
      <c r="D727" s="193"/>
      <c r="E727" s="193"/>
      <c r="F727" s="194"/>
      <c r="G727" s="195"/>
      <c r="H727" s="197">
        <f>SUM(H726:H726)</f>
        <v>423707</v>
      </c>
      <c r="I727" s="197">
        <f>SUM(I726:I726)</f>
        <v>0</v>
      </c>
      <c r="J727" s="197">
        <f>SUM(J726:J726)</f>
        <v>423707</v>
      </c>
      <c r="K727" s="196"/>
    </row>
    <row r="728" spans="1:11">
      <c r="A728" s="205"/>
      <c r="B728" s="205"/>
      <c r="C728" s="205"/>
      <c r="D728" s="205"/>
      <c r="E728" s="205"/>
      <c r="F728" s="264"/>
      <c r="G728" s="265"/>
      <c r="H728" s="266"/>
      <c r="I728" s="266"/>
      <c r="J728" s="266"/>
      <c r="K728" s="267"/>
    </row>
    <row r="729" spans="1:11" ht="15" customHeight="1">
      <c r="A729" s="205"/>
      <c r="B729" s="205"/>
      <c r="C729" s="205"/>
      <c r="D729" s="205"/>
      <c r="E729" s="205"/>
      <c r="F729" s="205"/>
      <c r="G729" s="206"/>
      <c r="H729" s="207"/>
      <c r="I729" s="207"/>
      <c r="J729" s="207"/>
      <c r="K729" s="208"/>
    </row>
  </sheetData>
  <mergeCells count="60">
    <mergeCell ref="C383:J383"/>
    <mergeCell ref="I508:K508"/>
    <mergeCell ref="A509:K509"/>
    <mergeCell ref="C401:J401"/>
    <mergeCell ref="C407:J407"/>
    <mergeCell ref="C417:J417"/>
    <mergeCell ref="A424:K424"/>
    <mergeCell ref="A425:K425"/>
    <mergeCell ref="A426:K426"/>
    <mergeCell ref="A428:K428"/>
    <mergeCell ref="A430:K430"/>
    <mergeCell ref="C374:J374"/>
    <mergeCell ref="A22:K22"/>
    <mergeCell ref="A1:K1"/>
    <mergeCell ref="A3:K3"/>
    <mergeCell ref="A2:K2"/>
    <mergeCell ref="A5:K5"/>
    <mergeCell ref="C35:H35"/>
    <mergeCell ref="G36:H36"/>
    <mergeCell ref="A719:K719"/>
    <mergeCell ref="A720:K720"/>
    <mergeCell ref="A642:K642"/>
    <mergeCell ref="A648:K648"/>
    <mergeCell ref="D429:F429"/>
    <mergeCell ref="C442:I442"/>
    <mergeCell ref="C443:I443"/>
    <mergeCell ref="I481:K481"/>
    <mergeCell ref="C482:J482"/>
    <mergeCell ref="I497:K497"/>
    <mergeCell ref="A498:K498"/>
    <mergeCell ref="I501:K501"/>
    <mergeCell ref="A502:K502"/>
    <mergeCell ref="A639:K639"/>
    <mergeCell ref="I637:K637"/>
    <mergeCell ref="I641:K641"/>
    <mergeCell ref="A711:K711"/>
    <mergeCell ref="A712:K712"/>
    <mergeCell ref="A724:K724"/>
    <mergeCell ref="A725:K725"/>
    <mergeCell ref="I514:K514"/>
    <mergeCell ref="A515:K515"/>
    <mergeCell ref="I524:K524"/>
    <mergeCell ref="A525:K525"/>
    <mergeCell ref="I589:K589"/>
    <mergeCell ref="A590:K590"/>
    <mergeCell ref="I630:K630"/>
    <mergeCell ref="A631:K631"/>
    <mergeCell ref="I633:K633"/>
    <mergeCell ref="A634:K634"/>
    <mergeCell ref="A635:K635"/>
    <mergeCell ref="A638:K638"/>
    <mergeCell ref="A649:K649"/>
    <mergeCell ref="A678:K678"/>
    <mergeCell ref="A679:K679"/>
    <mergeCell ref="A704:K704"/>
    <mergeCell ref="A705:K705"/>
    <mergeCell ref="A691:K691"/>
    <mergeCell ref="A692:K692"/>
    <mergeCell ref="A699:K699"/>
    <mergeCell ref="A700:K700"/>
  </mergeCells>
  <pageMargins left="0" right="0" top="0" bottom="0" header="0" footer="0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Филюнина Нина Викторовна</cp:lastModifiedBy>
  <cp:lastPrinted>2024-10-10T01:05:41Z</cp:lastPrinted>
  <dcterms:created xsi:type="dcterms:W3CDTF">2020-09-19T04:52:46Z</dcterms:created>
  <dcterms:modified xsi:type="dcterms:W3CDTF">2024-10-10T01:06:48Z</dcterms:modified>
</cp:coreProperties>
</file>